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PLANOVI I REBALANSI\PLANOVI\PLAN 2026-2028\PLAN PRORAČUNA 2026-2028\"/>
    </mc:Choice>
  </mc:AlternateContent>
  <bookViews>
    <workbookView xWindow="0" yWindow="0" windowWidth="30720" windowHeight="12816" firstSheet="1" activeTab="6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8" l="1"/>
  <c r="F13" i="8"/>
  <c r="F18" i="8"/>
  <c r="F25" i="8"/>
  <c r="E13" i="8"/>
  <c r="E18" i="8"/>
  <c r="E25" i="8"/>
  <c r="E11" i="5"/>
  <c r="F11" i="5"/>
  <c r="F47" i="8"/>
  <c r="E47" i="8"/>
  <c r="E32" i="8" s="1"/>
  <c r="F40" i="8"/>
  <c r="E40" i="8"/>
  <c r="E35" i="8"/>
  <c r="F33" i="8"/>
  <c r="E33" i="8"/>
  <c r="F37" i="8"/>
  <c r="E37" i="8"/>
  <c r="D18" i="8"/>
  <c r="D10" i="8" s="1"/>
  <c r="H12" i="3"/>
  <c r="H13" i="3"/>
  <c r="H14" i="3"/>
  <c r="H15" i="3"/>
  <c r="G12" i="3"/>
  <c r="G13" i="3"/>
  <c r="G14" i="3"/>
  <c r="G15" i="3"/>
  <c r="G16" i="3"/>
  <c r="H28" i="3"/>
  <c r="H29" i="3"/>
  <c r="H30" i="3"/>
  <c r="H31" i="3"/>
  <c r="G27" i="3"/>
  <c r="G28" i="3"/>
  <c r="G29" i="3"/>
  <c r="G30" i="3"/>
  <c r="G31" i="3"/>
  <c r="F25" i="3"/>
  <c r="F26" i="3"/>
  <c r="C18" i="8"/>
  <c r="C37" i="8"/>
  <c r="C35" i="8"/>
  <c r="C40" i="8"/>
  <c r="C47" i="8"/>
  <c r="E10" i="3"/>
  <c r="B10" i="8"/>
  <c r="B18" i="8"/>
  <c r="B33" i="8"/>
  <c r="B40" i="8"/>
  <c r="B32" i="8" s="1"/>
  <c r="A43" i="8"/>
  <c r="D11" i="3"/>
  <c r="H14" i="10"/>
  <c r="G28" i="10"/>
  <c r="G14" i="10"/>
  <c r="I9" i="10"/>
  <c r="F11" i="8" l="1"/>
  <c r="E11" i="8"/>
  <c r="F10" i="8" l="1"/>
  <c r="E15" i="8"/>
  <c r="E10" i="8" s="1"/>
  <c r="H32" i="3"/>
  <c r="H26" i="3"/>
  <c r="G32" i="3"/>
  <c r="G26" i="3"/>
  <c r="H11" i="3"/>
  <c r="H10" i="3" s="1"/>
  <c r="G11" i="3"/>
  <c r="G10" i="3" s="1"/>
  <c r="G25" i="3" l="1"/>
  <c r="H25" i="3"/>
  <c r="E10" i="5"/>
  <c r="D33" i="8" l="1"/>
  <c r="D25" i="8" l="1"/>
  <c r="D11" i="8"/>
  <c r="D13" i="8"/>
  <c r="D15" i="8"/>
  <c r="F10" i="5"/>
  <c r="D11" i="5"/>
  <c r="D10" i="5" s="1"/>
  <c r="F32" i="3"/>
  <c r="F18" i="3"/>
  <c r="F11" i="3"/>
  <c r="F10" i="3" s="1"/>
  <c r="C11" i="5" l="1"/>
  <c r="C10" i="5" s="1"/>
  <c r="B11" i="5"/>
  <c r="B10" i="5" s="1"/>
  <c r="B47" i="8"/>
  <c r="B25" i="8"/>
  <c r="B15" i="8"/>
  <c r="B13" i="8"/>
  <c r="B11" i="8"/>
  <c r="C25" i="8"/>
  <c r="C15" i="8"/>
  <c r="C13" i="8"/>
  <c r="C11" i="8"/>
  <c r="E26" i="3"/>
  <c r="E32" i="3"/>
  <c r="E11" i="3"/>
  <c r="E18" i="3"/>
  <c r="B37" i="8"/>
  <c r="B35" i="8"/>
  <c r="C10" i="8" l="1"/>
  <c r="E25" i="3"/>
  <c r="D32" i="3"/>
  <c r="D26" i="3"/>
  <c r="D25" i="3" s="1"/>
  <c r="D10" i="3" l="1"/>
  <c r="C43" i="8" l="1"/>
  <c r="C45" i="8"/>
  <c r="C46" i="8"/>
  <c r="C32" i="8" l="1"/>
  <c r="D35" i="8"/>
  <c r="F35" i="8"/>
  <c r="D36" i="8"/>
  <c r="D37" i="8"/>
  <c r="F32" i="8"/>
  <c r="D38" i="8"/>
  <c r="D39" i="8"/>
  <c r="D40" i="8"/>
  <c r="D43" i="8"/>
  <c r="D44" i="8"/>
  <c r="D45" i="8"/>
  <c r="E45" i="8"/>
  <c r="F45" i="8"/>
  <c r="D46" i="8"/>
  <c r="E46" i="8"/>
  <c r="F46" i="8"/>
  <c r="D47" i="8"/>
  <c r="D48" i="8"/>
  <c r="A46" i="8"/>
  <c r="A37" i="8"/>
  <c r="A38" i="8"/>
  <c r="A40" i="8"/>
  <c r="A44" i="8"/>
  <c r="A45" i="8"/>
  <c r="A47" i="8"/>
  <c r="A48" i="8"/>
  <c r="D32" i="8" l="1"/>
  <c r="C33" i="3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F8" i="10"/>
  <c r="F14" i="10" l="1"/>
  <c r="F22" i="10" s="1"/>
  <c r="J14" i="10"/>
  <c r="J22" i="10" s="1"/>
  <c r="J28" i="10" s="1"/>
  <c r="J29" i="10" s="1"/>
  <c r="I14" i="10"/>
  <c r="I22" i="10" s="1"/>
  <c r="I28" i="10" s="1"/>
  <c r="I29" i="10" s="1"/>
  <c r="H22" i="10"/>
  <c r="H28" i="10" s="1"/>
  <c r="H29" i="10" s="1"/>
  <c r="G22" i="10"/>
  <c r="G29" i="10" s="1"/>
  <c r="F28" i="10" l="1"/>
  <c r="F29" i="10" s="1"/>
</calcChain>
</file>

<file path=xl/sharedStrings.xml><?xml version="1.0" encoding="utf-8"?>
<sst xmlns="http://schemas.openxmlformats.org/spreadsheetml/2006/main" count="209" uniqueCount="113">
  <si>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</si>
  <si>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</si>
  <si>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</si>
  <si>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</si>
  <si>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</si>
  <si>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</si>
  <si>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</si>
  <si>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</si>
  <si>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</si>
  <si>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</si>
  <si>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</si>
  <si>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</si>
  <si>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</si>
  <si>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</si>
  <si>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</si>
  <si>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</si>
  <si>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</si>
  <si>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</si>
  <si>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</si>
  <si>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</si>
  <si>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</si>
  <si>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</si>
  <si>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</si>
  <si>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PROGRAM xxxx</t>
  </si>
  <si>
    <t>NAZIV PROGRAMA</t>
  </si>
  <si>
    <t>Aktivnost Axxxxxx</t>
  </si>
  <si>
    <t>NAZIV AKTIVNOSTI</t>
  </si>
  <si>
    <t>Izvor financiranja xx</t>
  </si>
  <si>
    <t>Naziv izvora financiranja</t>
  </si>
  <si>
    <t>Kapitalni projekt Kxxxxxx</t>
  </si>
  <si>
    <t>NAZIV KAPITALNOG PROJEKTA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</si>
  <si>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</si>
  <si>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</si>
  <si>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</si>
  <si>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</si>
  <si>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</si>
  <si>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</si>
  <si>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Projekcija 
za 2026.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</si>
  <si>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</si>
  <si>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</si>
  <si>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</si>
  <si>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</si>
  <si>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</si>
  <si>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</si>
  <si>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</si>
  <si>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</si>
  <si>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</si>
  <si>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</si>
  <si>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</si>
  <si>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</si>
  <si>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</si>
  <si>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</si>
  <si>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</si>
  <si>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</si>
  <si>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</si>
  <si>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</si>
  <si>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</si>
  <si>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</si>
  <si>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</si>
  <si>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</si>
  <si>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</si>
  <si>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</si>
  <si>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</si>
  <si>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</si>
  <si>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</si>
  <si>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</si>
  <si>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</si>
  <si>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</si>
  <si>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</si>
  <si>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</si>
  <si>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</si>
  <si>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</si>
  <si>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po posebnim propisima</t>
  </si>
  <si>
    <t>Prihodi od prodaje proizvoda i pruženih usluga</t>
  </si>
  <si>
    <t>Financijski rashodi</t>
  </si>
  <si>
    <t>Naknade građanima i kućanstvu</t>
  </si>
  <si>
    <t>Ostalo rashodi</t>
  </si>
  <si>
    <t>Rashodi za dodatna ulaganja na nef.imovini</t>
  </si>
  <si>
    <t>Rezultat poslovanja</t>
  </si>
  <si>
    <t>Vlastiti izvori</t>
  </si>
  <si>
    <t xml:space="preserve">  32 Vlastiti prihodi-proračunski korisnici</t>
  </si>
  <si>
    <t>32 Vlastiti prihodi-proračunski korisnici</t>
  </si>
  <si>
    <t>6 Donacije</t>
  </si>
  <si>
    <t>62 Donacije</t>
  </si>
  <si>
    <t>52 Ostale pomoći</t>
  </si>
  <si>
    <t>56Fondovi EU</t>
  </si>
  <si>
    <t>58 Ostale pomoći-PK</t>
  </si>
  <si>
    <t>44 Decentralizirana sredstva</t>
  </si>
  <si>
    <t>59Pomoći/Fondovi EU PK</t>
  </si>
  <si>
    <t>EU projekti UO za obrazovanje kulturu i sport</t>
  </si>
  <si>
    <t>09 Obrazovanje</t>
  </si>
  <si>
    <t>091 Predškolsko i osnovno obrazovanje</t>
  </si>
  <si>
    <t>0912 Osnovno obrazovanje</t>
  </si>
  <si>
    <t>096 Dodatne usluge u obrazovanju</t>
  </si>
  <si>
    <t>0960 Dodatne usluge u obrazovanju</t>
  </si>
  <si>
    <t>098 Usluge u obrazovanju koje nisu drugdje svrstane</t>
  </si>
  <si>
    <t>0980 Usluge u obrazovanju koje nisu drugdje svrstane</t>
  </si>
  <si>
    <t>Projekcija proračuna
za 2027.</t>
  </si>
  <si>
    <t>Projekcija 
za 2027.</t>
  </si>
  <si>
    <t>Izvršenje 2024.</t>
  </si>
  <si>
    <t>Plan 2025.</t>
  </si>
  <si>
    <t>Proračun za 2026.</t>
  </si>
  <si>
    <t>Projekcija proračuna
za 2028.</t>
  </si>
  <si>
    <t>Plan za 2026.</t>
  </si>
  <si>
    <t>Projekcija 
za 2028.</t>
  </si>
  <si>
    <t>FINANCIJSKI PLAN PRORAČUNSKOG KORISNIKA JEDINICE LOKALNE I PODRUČNE (REGIONALNE) SAMOUPRAVE 
ZA 2026. I PROJEKCIJA ZA 2027. I 2028. GODINU</t>
  </si>
  <si>
    <t>prihodi od imovine</t>
  </si>
  <si>
    <t>Kazne, upravne mjere i ostali prihodi</t>
  </si>
  <si>
    <r>
      <rPr>
        <sz val="10"/>
        <rFont val="Arial"/>
        <family val="2"/>
        <charset val="238"/>
      </rPr>
      <t xml:space="preserve">51 </t>
    </r>
    <r>
      <rPr>
        <i/>
        <sz val="10"/>
        <rFont val="Arial"/>
        <family val="2"/>
        <charset val="238"/>
      </rPr>
      <t>Programi Unije</t>
    </r>
  </si>
  <si>
    <t>50 Pomoći iz državnog proračuna</t>
  </si>
  <si>
    <t>51 Programi Unije</t>
  </si>
  <si>
    <t>FINANCIJSKI PLAN OSNOVNE ŠKOLE BLATO 
ZA 2026. I PROJEKCIJA ZA 2027. I 2028. GODINU</t>
  </si>
  <si>
    <t>FINANCIJSKI PLANA OSNOVNE ŠKOLE BLATO 
ZA 2026. I PROJEKCIJA ZA 2027. I 2028.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</si>
</sst>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3" fontId="6" fillId="0" borderId="4" xfId="0" applyNumberFormat="1" applyFont="1" applyFill="1" applyBorder="1" applyAlignment="1" applyProtection="1">
      <alignment horizontal="right" vertical="center" wrapText="1"/>
    </xf>
    <xf numFmtId="3" fontId="6" fillId="0" borderId="3" xfId="0" applyNumberFormat="1" applyFont="1" applyFill="1" applyBorder="1" applyAlignment="1" applyProtection="1">
      <alignment horizontal="right" vertical="center" wrapText="1"/>
    </xf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21" fillId="2" borderId="3" xfId="0" quotePrefix="1" applyFont="1" applyFill="1" applyBorder="1" applyAlignment="1">
      <alignment horizontal="left" vertical="center" wrapText="1"/>
    </xf>
    <xf numFmtId="49" fontId="8" fillId="2" borderId="3" xfId="0" applyNumberFormat="1" applyFont="1" applyFill="1" applyBorder="1" applyAlignment="1" applyProtection="1">
      <alignment horizontal="left" vertical="center" wrapText="1"/>
    </xf>
    <xf numFmtId="3" fontId="6" fillId="2" borderId="3" xfId="0" applyNumberFormat="1" applyFont="1" applyFill="1" applyBorder="1" applyAlignment="1" applyProtection="1">
      <alignment horizontal="right" wrapText="1"/>
    </xf>
    <xf numFmtId="0" fontId="0" fillId="0" borderId="0" xfId="0"/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8" fillId="2" borderId="3" xfId="0" quotePrefix="1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right"/>
    </xf>
    <xf numFmtId="0" fontId="8" fillId="0" borderId="3" xfId="0" quotePrefix="1" applyFont="1" applyFill="1" applyBorder="1" applyAlignment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workbookViewId="0">
      <selection activeCell="A2" sqref="A2"/>
    </sheetView>
  </sheetViews>
  <sheetFormatPr defaultRowHeight="14.4" x14ac:dyDescent="0.3"/>
  <cols>
    <col min="5" max="10" width="25.33203125" customWidth="1"/>
  </cols>
  <sheetData>
    <row r="1" spans="1:10" ht="42" customHeight="1" x14ac:dyDescent="0.3">
      <c r="A1" s="85" t="s">
        <v>111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17.399999999999999" x14ac:dyDescent="0.3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15.6" x14ac:dyDescent="0.3">
      <c r="A3" s="85" t="s">
        <v>17</v>
      </c>
      <c r="B3" s="85"/>
      <c r="C3" s="85"/>
      <c r="D3" s="85"/>
      <c r="E3" s="85"/>
      <c r="F3" s="85"/>
      <c r="G3" s="85"/>
      <c r="H3" s="85"/>
      <c r="I3" s="98"/>
      <c r="J3" s="98"/>
    </row>
    <row r="4" spans="1:10" ht="17.399999999999999" x14ac:dyDescent="0.3">
      <c r="A4" s="25"/>
      <c r="B4" s="25"/>
      <c r="C4" s="25"/>
      <c r="D4" s="25"/>
      <c r="E4" s="25"/>
      <c r="F4" s="25"/>
      <c r="G4" s="25"/>
      <c r="H4" s="25"/>
      <c r="I4" s="5"/>
      <c r="J4" s="5"/>
    </row>
    <row r="5" spans="1:10" ht="15.6" x14ac:dyDescent="0.3">
      <c r="A5" s="85" t="s">
        <v>31</v>
      </c>
      <c r="B5" s="86"/>
      <c r="C5" s="86"/>
      <c r="D5" s="86"/>
      <c r="E5" s="86"/>
      <c r="F5" s="86"/>
      <c r="G5" s="86"/>
      <c r="H5" s="86"/>
      <c r="I5" s="86"/>
      <c r="J5" s="86"/>
    </row>
    <row r="6" spans="1:10" ht="17.399999999999999" x14ac:dyDescent="0.3">
      <c r="A6" s="1"/>
      <c r="B6" s="2"/>
      <c r="C6" s="2"/>
      <c r="D6" s="2"/>
      <c r="E6" s="6"/>
      <c r="F6" s="7"/>
      <c r="G6" s="7"/>
      <c r="H6" s="7"/>
      <c r="I6" s="7"/>
      <c r="J6" s="38" t="s">
        <v>38</v>
      </c>
    </row>
    <row r="7" spans="1:10" ht="26.4" x14ac:dyDescent="0.3">
      <c r="A7" s="31"/>
      <c r="B7" s="32"/>
      <c r="C7" s="32"/>
      <c r="D7" s="33"/>
      <c r="E7" s="34"/>
      <c r="F7" s="3" t="s">
        <v>99</v>
      </c>
      <c r="G7" s="3" t="s">
        <v>100</v>
      </c>
      <c r="H7" s="3" t="s">
        <v>101</v>
      </c>
      <c r="I7" s="3" t="s">
        <v>97</v>
      </c>
      <c r="J7" s="3" t="s">
        <v>102</v>
      </c>
    </row>
    <row r="8" spans="1:10" x14ac:dyDescent="0.3">
      <c r="A8" s="90" t="s">
        <v>0</v>
      </c>
      <c r="B8" s="84"/>
      <c r="C8" s="84"/>
      <c r="D8" s="84"/>
      <c r="E8" s="99"/>
      <c r="F8" s="35">
        <f>F9+F10</f>
        <v>2009263</v>
      </c>
      <c r="G8" s="35">
        <f t="shared" ref="G8:J8" si="0">G9+G10</f>
        <v>2283260</v>
      </c>
      <c r="H8" s="35">
        <f t="shared" si="0"/>
        <v>2291841</v>
      </c>
      <c r="I8" s="35">
        <f t="shared" si="0"/>
        <v>2291841</v>
      </c>
      <c r="J8" s="35">
        <f t="shared" si="0"/>
        <v>2241341</v>
      </c>
    </row>
    <row r="9" spans="1:10" x14ac:dyDescent="0.3">
      <c r="A9" s="100" t="s">
        <v>39</v>
      </c>
      <c r="B9" s="101"/>
      <c r="C9" s="101"/>
      <c r="D9" s="101"/>
      <c r="E9" s="97"/>
      <c r="F9" s="36">
        <v>2009263</v>
      </c>
      <c r="G9" s="36">
        <v>2283260</v>
      </c>
      <c r="H9" s="36">
        <v>2291841</v>
      </c>
      <c r="I9" s="36">
        <f>$H$9</f>
        <v>2291841</v>
      </c>
      <c r="J9" s="36">
        <v>2241341</v>
      </c>
    </row>
    <row r="10" spans="1:10" x14ac:dyDescent="0.3">
      <c r="A10" s="102" t="s">
        <v>40</v>
      </c>
      <c r="B10" s="97"/>
      <c r="C10" s="97"/>
      <c r="D10" s="97"/>
      <c r="E10" s="97"/>
      <c r="F10" s="36"/>
      <c r="G10" s="36"/>
      <c r="H10" s="36"/>
      <c r="I10" s="36"/>
      <c r="J10" s="36"/>
    </row>
    <row r="11" spans="1:10" x14ac:dyDescent="0.3">
      <c r="A11" s="39" t="s">
        <v>1</v>
      </c>
      <c r="B11" s="48"/>
      <c r="C11" s="48"/>
      <c r="D11" s="48"/>
      <c r="E11" s="48"/>
      <c r="F11" s="35">
        <f>F12+F13</f>
        <v>1954574</v>
      </c>
      <c r="G11" s="35">
        <f t="shared" ref="G11:J11" si="1">G12+G13</f>
        <v>2366067</v>
      </c>
      <c r="H11" s="35">
        <f t="shared" si="1"/>
        <v>2291841</v>
      </c>
      <c r="I11" s="35">
        <f t="shared" si="1"/>
        <v>2291841</v>
      </c>
      <c r="J11" s="35">
        <f t="shared" si="1"/>
        <v>2241341</v>
      </c>
    </row>
    <row r="12" spans="1:10" x14ac:dyDescent="0.3">
      <c r="A12" s="103" t="s">
        <v>41</v>
      </c>
      <c r="B12" s="101"/>
      <c r="C12" s="101"/>
      <c r="D12" s="101"/>
      <c r="E12" s="101"/>
      <c r="F12" s="36">
        <v>1920501</v>
      </c>
      <c r="G12" s="36">
        <v>2321893</v>
      </c>
      <c r="H12" s="36">
        <v>2272585</v>
      </c>
      <c r="I12" s="36">
        <v>2272585</v>
      </c>
      <c r="J12" s="49">
        <v>2222085</v>
      </c>
    </row>
    <row r="13" spans="1:10" x14ac:dyDescent="0.3">
      <c r="A13" s="96" t="s">
        <v>42</v>
      </c>
      <c r="B13" s="97"/>
      <c r="C13" s="97"/>
      <c r="D13" s="97"/>
      <c r="E13" s="97"/>
      <c r="F13" s="50">
        <v>34073</v>
      </c>
      <c r="G13" s="50">
        <v>44174</v>
      </c>
      <c r="H13" s="50">
        <v>19256</v>
      </c>
      <c r="I13" s="50">
        <v>19256</v>
      </c>
      <c r="J13" s="49">
        <v>19256</v>
      </c>
    </row>
    <row r="14" spans="1:10" x14ac:dyDescent="0.3">
      <c r="A14" s="83" t="s">
        <v>64</v>
      </c>
      <c r="B14" s="84"/>
      <c r="C14" s="84"/>
      <c r="D14" s="84"/>
      <c r="E14" s="84"/>
      <c r="F14" s="35">
        <f>F8-F11</f>
        <v>54689</v>
      </c>
      <c r="G14" s="35">
        <f>G8-G11</f>
        <v>-82807</v>
      </c>
      <c r="H14" s="35">
        <f>H8-H11</f>
        <v>0</v>
      </c>
      <c r="I14" s="35">
        <f t="shared" ref="I14:J14" si="2">I8-I11</f>
        <v>0</v>
      </c>
      <c r="J14" s="35">
        <f t="shared" si="2"/>
        <v>0</v>
      </c>
    </row>
    <row r="15" spans="1:10" ht="17.399999999999999" x14ac:dyDescent="0.3">
      <c r="A15" s="25"/>
      <c r="B15" s="23"/>
      <c r="C15" s="23"/>
      <c r="D15" s="23"/>
      <c r="E15" s="23"/>
      <c r="F15" s="23"/>
      <c r="G15" s="23"/>
      <c r="H15" s="24"/>
      <c r="I15" s="24"/>
      <c r="J15" s="24"/>
    </row>
    <row r="16" spans="1:10" ht="15.6" x14ac:dyDescent="0.3">
      <c r="A16" s="85" t="s">
        <v>32</v>
      </c>
      <c r="B16" s="86"/>
      <c r="C16" s="86"/>
      <c r="D16" s="86"/>
      <c r="E16" s="86"/>
      <c r="F16" s="86"/>
      <c r="G16" s="86"/>
      <c r="H16" s="86"/>
      <c r="I16" s="86"/>
      <c r="J16" s="86"/>
    </row>
    <row r="17" spans="1:10" ht="17.399999999999999" x14ac:dyDescent="0.3">
      <c r="A17" s="25"/>
      <c r="B17" s="23"/>
      <c r="C17" s="23"/>
      <c r="D17" s="23"/>
      <c r="E17" s="23"/>
      <c r="F17" s="23"/>
      <c r="G17" s="23"/>
      <c r="H17" s="24"/>
      <c r="I17" s="24"/>
      <c r="J17" s="24"/>
    </row>
    <row r="18" spans="1:10" ht="26.4" x14ac:dyDescent="0.3">
      <c r="A18" s="31"/>
      <c r="B18" s="32"/>
      <c r="C18" s="32"/>
      <c r="D18" s="33"/>
      <c r="E18" s="34"/>
      <c r="F18" s="3" t="s">
        <v>99</v>
      </c>
      <c r="G18" s="3" t="s">
        <v>100</v>
      </c>
      <c r="H18" s="3" t="s">
        <v>101</v>
      </c>
      <c r="I18" s="3" t="s">
        <v>97</v>
      </c>
      <c r="J18" s="3" t="s">
        <v>102</v>
      </c>
    </row>
    <row r="19" spans="1:10" x14ac:dyDescent="0.3">
      <c r="A19" s="96" t="s">
        <v>43</v>
      </c>
      <c r="B19" s="97"/>
      <c r="C19" s="97"/>
      <c r="D19" s="97"/>
      <c r="E19" s="97"/>
      <c r="F19" s="50"/>
      <c r="G19" s="50"/>
      <c r="H19" s="50"/>
      <c r="I19" s="50"/>
      <c r="J19" s="49"/>
    </row>
    <row r="20" spans="1:10" x14ac:dyDescent="0.3">
      <c r="A20" s="96" t="s">
        <v>44</v>
      </c>
      <c r="B20" s="97"/>
      <c r="C20" s="97"/>
      <c r="D20" s="97"/>
      <c r="E20" s="97"/>
      <c r="F20" s="50"/>
      <c r="G20" s="50"/>
      <c r="H20" s="50"/>
      <c r="I20" s="50"/>
      <c r="J20" s="49"/>
    </row>
    <row r="21" spans="1:10" x14ac:dyDescent="0.3">
      <c r="A21" s="83" t="s">
        <v>2</v>
      </c>
      <c r="B21" s="84"/>
      <c r="C21" s="84"/>
      <c r="D21" s="84"/>
      <c r="E21" s="84"/>
      <c r="F21" s="35">
        <f>F19-F20</f>
        <v>0</v>
      </c>
      <c r="G21" s="35">
        <f t="shared" ref="G21:J21" si="3">G19-G20</f>
        <v>0</v>
      </c>
      <c r="H21" s="35">
        <f t="shared" si="3"/>
        <v>0</v>
      </c>
      <c r="I21" s="35">
        <f t="shared" si="3"/>
        <v>0</v>
      </c>
      <c r="J21" s="35">
        <f t="shared" si="3"/>
        <v>0</v>
      </c>
    </row>
    <row r="22" spans="1:10" x14ac:dyDescent="0.3">
      <c r="A22" s="83" t="s">
        <v>65</v>
      </c>
      <c r="B22" s="84"/>
      <c r="C22" s="84"/>
      <c r="D22" s="84"/>
      <c r="E22" s="84"/>
      <c r="F22" s="35">
        <f>F14+F21</f>
        <v>54689</v>
      </c>
      <c r="G22" s="35">
        <f t="shared" ref="G22:J22" si="4">G14+G21</f>
        <v>-82807</v>
      </c>
      <c r="H22" s="35">
        <f t="shared" si="4"/>
        <v>0</v>
      </c>
      <c r="I22" s="35">
        <f t="shared" si="4"/>
        <v>0</v>
      </c>
      <c r="J22" s="35">
        <f t="shared" si="4"/>
        <v>0</v>
      </c>
    </row>
    <row r="23" spans="1:10" ht="17.399999999999999" x14ac:dyDescent="0.3">
      <c r="A23" s="22"/>
      <c r="B23" s="23"/>
      <c r="C23" s="23"/>
      <c r="D23" s="23"/>
      <c r="E23" s="23"/>
      <c r="F23" s="23"/>
      <c r="G23" s="23"/>
      <c r="H23" s="24"/>
      <c r="I23" s="24"/>
      <c r="J23" s="24"/>
    </row>
    <row r="24" spans="1:10" ht="15.6" x14ac:dyDescent="0.3">
      <c r="A24" s="85" t="s">
        <v>66</v>
      </c>
      <c r="B24" s="86"/>
      <c r="C24" s="86"/>
      <c r="D24" s="86"/>
      <c r="E24" s="86"/>
      <c r="F24" s="86"/>
      <c r="G24" s="86"/>
      <c r="H24" s="86"/>
      <c r="I24" s="86"/>
      <c r="J24" s="86"/>
    </row>
    <row r="25" spans="1:10" ht="15.6" x14ac:dyDescent="0.3">
      <c r="A25" s="46"/>
      <c r="B25" s="47"/>
      <c r="C25" s="47"/>
      <c r="D25" s="47"/>
      <c r="E25" s="47"/>
      <c r="F25" s="47"/>
      <c r="G25" s="47"/>
      <c r="H25" s="47"/>
      <c r="I25" s="47"/>
      <c r="J25" s="47"/>
    </row>
    <row r="26" spans="1:10" ht="26.4" x14ac:dyDescent="0.3">
      <c r="A26" s="31"/>
      <c r="B26" s="32"/>
      <c r="C26" s="32"/>
      <c r="D26" s="33"/>
      <c r="E26" s="34"/>
      <c r="F26" s="3" t="s">
        <v>99</v>
      </c>
      <c r="G26" s="3" t="s">
        <v>100</v>
      </c>
      <c r="H26" s="3" t="s">
        <v>101</v>
      </c>
      <c r="I26" s="3" t="s">
        <v>97</v>
      </c>
      <c r="J26" s="3" t="s">
        <v>102</v>
      </c>
    </row>
    <row r="27" spans="1:10" ht="15" customHeight="1" x14ac:dyDescent="0.3">
      <c r="A27" s="87" t="s">
        <v>67</v>
      </c>
      <c r="B27" s="88"/>
      <c r="C27" s="88"/>
      <c r="D27" s="88"/>
      <c r="E27" s="89"/>
      <c r="F27" s="51">
        <v>28118</v>
      </c>
      <c r="G27" s="51">
        <v>82807</v>
      </c>
      <c r="H27" s="51">
        <v>0</v>
      </c>
      <c r="I27" s="51">
        <v>0</v>
      </c>
      <c r="J27" s="52">
        <v>0</v>
      </c>
    </row>
    <row r="28" spans="1:10" ht="15" customHeight="1" x14ac:dyDescent="0.3">
      <c r="A28" s="83" t="s">
        <v>68</v>
      </c>
      <c r="B28" s="84"/>
      <c r="C28" s="84"/>
      <c r="D28" s="84"/>
      <c r="E28" s="84"/>
      <c r="F28" s="53">
        <f>F22+F27</f>
        <v>82807</v>
      </c>
      <c r="G28" s="53">
        <f>G22+G27</f>
        <v>0</v>
      </c>
      <c r="H28" s="53">
        <f t="shared" ref="H28:J28" si="5">H22+H27</f>
        <v>0</v>
      </c>
      <c r="I28" s="53">
        <f t="shared" si="5"/>
        <v>0</v>
      </c>
      <c r="J28" s="54">
        <f t="shared" si="5"/>
        <v>0</v>
      </c>
    </row>
    <row r="29" spans="1:10" ht="45" customHeight="1" x14ac:dyDescent="0.3">
      <c r="A29" s="90" t="s">
        <v>69</v>
      </c>
      <c r="B29" s="91"/>
      <c r="C29" s="91"/>
      <c r="D29" s="91"/>
      <c r="E29" s="92"/>
      <c r="F29" s="53">
        <f>F14+F21+F27-F28</f>
        <v>0</v>
      </c>
      <c r="G29" s="53">
        <f t="shared" ref="G29:J29" si="6">G14+G21+G27-G28</f>
        <v>0</v>
      </c>
      <c r="H29" s="53">
        <f t="shared" si="6"/>
        <v>0</v>
      </c>
      <c r="I29" s="53">
        <f t="shared" si="6"/>
        <v>0</v>
      </c>
      <c r="J29" s="54">
        <f t="shared" si="6"/>
        <v>0</v>
      </c>
    </row>
    <row r="30" spans="1:10" ht="15.6" x14ac:dyDescent="0.3">
      <c r="A30" s="55"/>
      <c r="B30" s="56"/>
      <c r="C30" s="56"/>
      <c r="D30" s="56"/>
      <c r="E30" s="56"/>
      <c r="F30" s="56"/>
      <c r="G30" s="56"/>
      <c r="H30" s="56"/>
      <c r="I30" s="56"/>
      <c r="J30" s="56"/>
    </row>
    <row r="31" spans="1:10" ht="15.6" x14ac:dyDescent="0.3">
      <c r="A31" s="93" t="s">
        <v>63</v>
      </c>
      <c r="B31" s="93"/>
      <c r="C31" s="93"/>
      <c r="D31" s="93"/>
      <c r="E31" s="93"/>
      <c r="F31" s="93"/>
      <c r="G31" s="93"/>
      <c r="H31" s="93"/>
      <c r="I31" s="93"/>
      <c r="J31" s="93"/>
    </row>
    <row r="32" spans="1:10" ht="17.399999999999999" x14ac:dyDescent="0.3">
      <c r="A32" s="57"/>
      <c r="B32" s="58"/>
      <c r="C32" s="58"/>
      <c r="D32" s="58"/>
      <c r="E32" s="58"/>
      <c r="F32" s="58"/>
      <c r="G32" s="58"/>
      <c r="H32" s="59"/>
      <c r="I32" s="59"/>
      <c r="J32" s="59"/>
    </row>
    <row r="33" spans="1:10" ht="26.4" x14ac:dyDescent="0.3">
      <c r="A33" s="60"/>
      <c r="B33" s="61"/>
      <c r="C33" s="61"/>
      <c r="D33" s="62"/>
      <c r="E33" s="63"/>
      <c r="F33" s="64" t="s">
        <v>99</v>
      </c>
      <c r="G33" s="64" t="s">
        <v>100</v>
      </c>
      <c r="H33" s="64" t="s">
        <v>101</v>
      </c>
      <c r="I33" s="64" t="s">
        <v>97</v>
      </c>
      <c r="J33" s="64" t="s">
        <v>102</v>
      </c>
    </row>
    <row r="34" spans="1:10" x14ac:dyDescent="0.3">
      <c r="A34" s="87" t="s">
        <v>67</v>
      </c>
      <c r="B34" s="88"/>
      <c r="C34" s="88"/>
      <c r="D34" s="88"/>
      <c r="E34" s="89"/>
      <c r="F34" s="51"/>
      <c r="G34" s="51">
        <f>F37</f>
        <v>0</v>
      </c>
      <c r="H34" s="51">
        <f>G37</f>
        <v>0</v>
      </c>
      <c r="I34" s="51">
        <f>H37</f>
        <v>0</v>
      </c>
      <c r="J34" s="52">
        <f>I37</f>
        <v>0</v>
      </c>
    </row>
    <row r="35" spans="1:10" ht="28.5" customHeight="1" x14ac:dyDescent="0.3">
      <c r="A35" s="87" t="s">
        <v>70</v>
      </c>
      <c r="B35" s="88"/>
      <c r="C35" s="88"/>
      <c r="D35" s="88"/>
      <c r="E35" s="89"/>
      <c r="F35" s="51">
        <v>0</v>
      </c>
      <c r="G35" s="51">
        <v>0</v>
      </c>
      <c r="H35" s="51">
        <v>0</v>
      </c>
      <c r="I35" s="51">
        <v>0</v>
      </c>
      <c r="J35" s="52">
        <v>0</v>
      </c>
    </row>
    <row r="36" spans="1:10" x14ac:dyDescent="0.3">
      <c r="A36" s="87" t="s">
        <v>71</v>
      </c>
      <c r="B36" s="94"/>
      <c r="C36" s="94"/>
      <c r="D36" s="94"/>
      <c r="E36" s="95"/>
      <c r="F36" s="51"/>
      <c r="G36" s="51">
        <v>0</v>
      </c>
      <c r="H36" s="51">
        <v>0</v>
      </c>
      <c r="I36" s="51">
        <v>0</v>
      </c>
      <c r="J36" s="52">
        <v>0</v>
      </c>
    </row>
    <row r="37" spans="1:10" ht="15" customHeight="1" x14ac:dyDescent="0.3">
      <c r="A37" s="83" t="s">
        <v>68</v>
      </c>
      <c r="B37" s="84"/>
      <c r="C37" s="84"/>
      <c r="D37" s="84"/>
      <c r="E37" s="84"/>
      <c r="F37" s="37">
        <f>F34-F35+F36</f>
        <v>0</v>
      </c>
      <c r="G37" s="37">
        <f t="shared" ref="G37:J37" si="7">G34-G35+G36</f>
        <v>0</v>
      </c>
      <c r="H37" s="37">
        <f t="shared" si="7"/>
        <v>0</v>
      </c>
      <c r="I37" s="37">
        <f t="shared" si="7"/>
        <v>0</v>
      </c>
      <c r="J37" s="65">
        <f t="shared" si="7"/>
        <v>0</v>
      </c>
    </row>
    <row r="38" spans="1:10" ht="17.25" customHeight="1" x14ac:dyDescent="0.3"/>
    <row r="39" spans="1:10" x14ac:dyDescent="0.3">
      <c r="A39" s="81"/>
      <c r="B39" s="82"/>
      <c r="C39" s="82"/>
      <c r="D39" s="82"/>
      <c r="E39" s="82"/>
      <c r="F39" s="82"/>
      <c r="G39" s="82"/>
      <c r="H39" s="82"/>
      <c r="I39" s="82"/>
      <c r="J39" s="82"/>
    </row>
    <row r="40" spans="1:10" ht="9" customHeight="1" x14ac:dyDescent="0.3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opLeftCell="A4" workbookViewId="0">
      <selection activeCell="A2" sqref="A2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8" ht="42" customHeight="1" x14ac:dyDescent="0.3">
      <c r="A1" s="85" t="s">
        <v>111</v>
      </c>
      <c r="B1" s="85"/>
      <c r="C1" s="85"/>
      <c r="D1" s="85"/>
      <c r="E1" s="85"/>
      <c r="F1" s="85"/>
      <c r="G1" s="85"/>
      <c r="H1" s="85"/>
    </row>
    <row r="2" spans="1:8" ht="18" customHeight="1" x14ac:dyDescent="0.3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3">
      <c r="A3" s="85" t="s">
        <v>17</v>
      </c>
      <c r="B3" s="85"/>
      <c r="C3" s="85"/>
      <c r="D3" s="85"/>
      <c r="E3" s="85"/>
      <c r="F3" s="85"/>
      <c r="G3" s="85"/>
      <c r="H3" s="85"/>
    </row>
    <row r="4" spans="1:8" ht="17.399999999999999" x14ac:dyDescent="0.3">
      <c r="A4" s="4"/>
      <c r="B4" s="4"/>
      <c r="C4" s="4"/>
      <c r="D4" s="4"/>
      <c r="E4" s="4"/>
      <c r="F4" s="4"/>
      <c r="G4" s="5"/>
      <c r="H4" s="5"/>
    </row>
    <row r="5" spans="1:8" ht="18" customHeight="1" x14ac:dyDescent="0.3">
      <c r="A5" s="85" t="s">
        <v>4</v>
      </c>
      <c r="B5" s="85"/>
      <c r="C5" s="85"/>
      <c r="D5" s="85"/>
      <c r="E5" s="85"/>
      <c r="F5" s="85"/>
      <c r="G5" s="85"/>
      <c r="H5" s="85"/>
    </row>
    <row r="6" spans="1:8" ht="17.399999999999999" x14ac:dyDescent="0.3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3">
      <c r="A7" s="85" t="s">
        <v>45</v>
      </c>
      <c r="B7" s="85"/>
      <c r="C7" s="85"/>
      <c r="D7" s="85"/>
      <c r="E7" s="85"/>
      <c r="F7" s="85"/>
      <c r="G7" s="85"/>
      <c r="H7" s="85"/>
    </row>
    <row r="8" spans="1:8" ht="17.399999999999999" x14ac:dyDescent="0.3">
      <c r="A8" s="4"/>
      <c r="B8" s="4"/>
      <c r="C8" s="4"/>
      <c r="D8" s="4"/>
      <c r="E8" s="4"/>
      <c r="F8" s="4"/>
      <c r="G8" s="5"/>
      <c r="H8" s="5"/>
    </row>
    <row r="9" spans="1:8" ht="26.4" x14ac:dyDescent="0.3">
      <c r="A9" s="21" t="s">
        <v>5</v>
      </c>
      <c r="B9" s="20" t="s">
        <v>6</v>
      </c>
      <c r="C9" s="20" t="s">
        <v>3</v>
      </c>
      <c r="D9" s="20" t="s">
        <v>99</v>
      </c>
      <c r="E9" s="21" t="s">
        <v>100</v>
      </c>
      <c r="F9" s="21" t="s">
        <v>103</v>
      </c>
      <c r="G9" s="21" t="s">
        <v>98</v>
      </c>
      <c r="H9" s="21" t="s">
        <v>104</v>
      </c>
    </row>
    <row r="10" spans="1:8" x14ac:dyDescent="0.3">
      <c r="A10" s="42"/>
      <c r="B10" s="43"/>
      <c r="C10" s="41" t="s">
        <v>0</v>
      </c>
      <c r="D10" s="67">
        <f>D11+D18</f>
        <v>2009263</v>
      </c>
      <c r="E10" s="68">
        <f>E11</f>
        <v>2283260</v>
      </c>
      <c r="F10" s="68">
        <f>F11+F18</f>
        <v>2291841</v>
      </c>
      <c r="G10" s="68">
        <f>G11+G18</f>
        <v>2291841</v>
      </c>
      <c r="H10" s="68">
        <f>H11+H18</f>
        <v>2241341</v>
      </c>
    </row>
    <row r="11" spans="1:8" ht="15.75" customHeight="1" x14ac:dyDescent="0.3">
      <c r="A11" s="11">
        <v>6</v>
      </c>
      <c r="B11" s="11"/>
      <c r="C11" s="11" t="s">
        <v>7</v>
      </c>
      <c r="D11" s="69">
        <f>D12+D13+D14+D15+D16+D17</f>
        <v>2009263</v>
      </c>
      <c r="E11" s="70">
        <f>E12+E13+E14+E15+E16</f>
        <v>2283260</v>
      </c>
      <c r="F11" s="70">
        <f>F12+F13+F14+F15+F16</f>
        <v>2291841</v>
      </c>
      <c r="G11" s="70">
        <f>G12+G13+G14+G15+G16</f>
        <v>2291841</v>
      </c>
      <c r="H11" s="70">
        <f>H12+H13+H14+H15+H16</f>
        <v>2241341</v>
      </c>
    </row>
    <row r="12" spans="1:8" ht="39.6" x14ac:dyDescent="0.3">
      <c r="A12" s="11"/>
      <c r="B12" s="16">
        <v>63</v>
      </c>
      <c r="C12" s="16" t="s">
        <v>33</v>
      </c>
      <c r="D12" s="8">
        <v>1762696</v>
      </c>
      <c r="E12" s="76">
        <v>1968902</v>
      </c>
      <c r="F12" s="9">
        <v>1969958</v>
      </c>
      <c r="G12" s="9">
        <f t="shared" ref="G12:G16" si="0">F12</f>
        <v>1969958</v>
      </c>
      <c r="H12" s="9">
        <f t="shared" ref="H12:H15" si="1">G12</f>
        <v>1969958</v>
      </c>
    </row>
    <row r="13" spans="1:8" x14ac:dyDescent="0.3">
      <c r="A13" s="11"/>
      <c r="B13" s="16">
        <v>64</v>
      </c>
      <c r="C13" s="16" t="s">
        <v>106</v>
      </c>
      <c r="D13" s="8"/>
      <c r="E13" s="9">
        <v>5</v>
      </c>
      <c r="F13" s="9">
        <v>5</v>
      </c>
      <c r="G13" s="9">
        <f t="shared" si="0"/>
        <v>5</v>
      </c>
      <c r="H13" s="9">
        <f t="shared" si="1"/>
        <v>5</v>
      </c>
    </row>
    <row r="14" spans="1:8" ht="26.4" x14ac:dyDescent="0.3">
      <c r="A14" s="11"/>
      <c r="B14" s="16">
        <v>65</v>
      </c>
      <c r="C14" s="16" t="s">
        <v>72</v>
      </c>
      <c r="D14" s="8">
        <v>7682</v>
      </c>
      <c r="E14" s="9">
        <v>1000</v>
      </c>
      <c r="F14" s="9">
        <v>1000</v>
      </c>
      <c r="G14" s="9">
        <f t="shared" si="0"/>
        <v>1000</v>
      </c>
      <c r="H14" s="9">
        <f t="shared" si="1"/>
        <v>1000</v>
      </c>
    </row>
    <row r="15" spans="1:8" ht="26.4" x14ac:dyDescent="0.3">
      <c r="A15" s="12"/>
      <c r="B15" s="12">
        <v>66</v>
      </c>
      <c r="C15" s="66" t="s">
        <v>73</v>
      </c>
      <c r="D15" s="8">
        <v>21219</v>
      </c>
      <c r="E15" s="9">
        <v>10900</v>
      </c>
      <c r="F15" s="9">
        <v>10900</v>
      </c>
      <c r="G15" s="9">
        <f t="shared" si="0"/>
        <v>10900</v>
      </c>
      <c r="H15" s="9">
        <f t="shared" si="1"/>
        <v>10900</v>
      </c>
    </row>
    <row r="16" spans="1:8" ht="39.6" x14ac:dyDescent="0.3">
      <c r="A16" s="12"/>
      <c r="B16" s="12">
        <v>67</v>
      </c>
      <c r="C16" s="16" t="s">
        <v>34</v>
      </c>
      <c r="D16" s="8">
        <v>216904</v>
      </c>
      <c r="E16" s="9">
        <v>302453</v>
      </c>
      <c r="F16" s="9">
        <v>309978</v>
      </c>
      <c r="G16" s="9">
        <f t="shared" si="0"/>
        <v>309978</v>
      </c>
      <c r="H16" s="9">
        <v>259478</v>
      </c>
    </row>
    <row r="17" spans="1:8" ht="26.4" x14ac:dyDescent="0.3">
      <c r="A17" s="12"/>
      <c r="B17" s="12">
        <v>68</v>
      </c>
      <c r="C17" s="16" t="s">
        <v>107</v>
      </c>
      <c r="D17" s="8">
        <v>762</v>
      </c>
      <c r="E17" s="9"/>
      <c r="F17" s="9"/>
      <c r="G17" s="9"/>
      <c r="H17" s="9"/>
    </row>
    <row r="18" spans="1:8" x14ac:dyDescent="0.3">
      <c r="A18" s="14">
        <v>9</v>
      </c>
      <c r="B18" s="15"/>
      <c r="C18" s="26" t="s">
        <v>79</v>
      </c>
      <c r="D18" s="69"/>
      <c r="E18" s="70">
        <f>E19</f>
        <v>82807</v>
      </c>
      <c r="F18" s="70">
        <f>F19</f>
        <v>0</v>
      </c>
      <c r="G18" s="70">
        <v>0</v>
      </c>
      <c r="H18" s="70">
        <v>0</v>
      </c>
    </row>
    <row r="19" spans="1:8" x14ac:dyDescent="0.3">
      <c r="A19" s="16"/>
      <c r="B19" s="16">
        <v>92</v>
      </c>
      <c r="C19" s="27" t="s">
        <v>78</v>
      </c>
      <c r="D19" s="8">
        <v>28118</v>
      </c>
      <c r="E19" s="9">
        <v>82807</v>
      </c>
      <c r="F19" s="9">
        <v>0</v>
      </c>
      <c r="G19" s="9">
        <v>0</v>
      </c>
      <c r="H19" s="10">
        <v>0</v>
      </c>
    </row>
    <row r="22" spans="1:8" ht="15.6" x14ac:dyDescent="0.3">
      <c r="A22" s="85" t="s">
        <v>46</v>
      </c>
      <c r="B22" s="104"/>
      <c r="C22" s="104"/>
      <c r="D22" s="104"/>
      <c r="E22" s="104"/>
      <c r="F22" s="104"/>
      <c r="G22" s="104"/>
      <c r="H22" s="104"/>
    </row>
    <row r="23" spans="1:8" ht="17.399999999999999" x14ac:dyDescent="0.3">
      <c r="A23" s="4"/>
      <c r="B23" s="4"/>
      <c r="C23" s="4"/>
      <c r="D23" s="4"/>
      <c r="E23" s="4"/>
      <c r="F23" s="4"/>
      <c r="G23" s="5"/>
      <c r="H23" s="5"/>
    </row>
    <row r="24" spans="1:8" ht="26.4" x14ac:dyDescent="0.3">
      <c r="A24" s="21" t="s">
        <v>5</v>
      </c>
      <c r="B24" s="20" t="s">
        <v>6</v>
      </c>
      <c r="C24" s="20" t="s">
        <v>8</v>
      </c>
      <c r="D24" s="20" t="s">
        <v>99</v>
      </c>
      <c r="E24" s="21" t="s">
        <v>100</v>
      </c>
      <c r="F24" s="21" t="s">
        <v>103</v>
      </c>
      <c r="G24" s="21" t="s">
        <v>98</v>
      </c>
      <c r="H24" s="21" t="s">
        <v>104</v>
      </c>
    </row>
    <row r="25" spans="1:8" x14ac:dyDescent="0.3">
      <c r="A25" s="42"/>
      <c r="B25" s="43"/>
      <c r="C25" s="41" t="s">
        <v>1</v>
      </c>
      <c r="D25" s="67">
        <f>D26+D32</f>
        <v>1954574</v>
      </c>
      <c r="E25" s="68">
        <f>E26+E32</f>
        <v>2366067</v>
      </c>
      <c r="F25" s="68">
        <f>F26+F32</f>
        <v>2291841</v>
      </c>
      <c r="G25" s="68">
        <f>G26+G32</f>
        <v>2291841</v>
      </c>
      <c r="H25" s="68">
        <f>H26+H32</f>
        <v>2241341</v>
      </c>
    </row>
    <row r="26" spans="1:8" ht="15.75" customHeight="1" x14ac:dyDescent="0.3">
      <c r="A26" s="11">
        <v>3</v>
      </c>
      <c r="B26" s="11"/>
      <c r="C26" s="11" t="s">
        <v>9</v>
      </c>
      <c r="D26" s="69">
        <f>D27+D28+D29+D30+D31</f>
        <v>1920501</v>
      </c>
      <c r="E26" s="70">
        <f>E27+E28+E29+E30+E31</f>
        <v>2321893</v>
      </c>
      <c r="F26" s="70">
        <f>F27+F28+F29+F30+F31</f>
        <v>2272585</v>
      </c>
      <c r="G26" s="70">
        <f>G27+G28+G29+G30+G31</f>
        <v>2272585</v>
      </c>
      <c r="H26" s="70">
        <f>H27+H28+H29+H30+H31</f>
        <v>2222085</v>
      </c>
    </row>
    <row r="27" spans="1:8" ht="15.75" customHeight="1" x14ac:dyDescent="0.3">
      <c r="A27" s="11"/>
      <c r="B27" s="16">
        <v>31</v>
      </c>
      <c r="C27" s="16" t="s">
        <v>10</v>
      </c>
      <c r="D27" s="8">
        <v>1528619</v>
      </c>
      <c r="E27" s="76">
        <v>1882209</v>
      </c>
      <c r="F27" s="9">
        <v>1921020</v>
      </c>
      <c r="G27" s="9">
        <f t="shared" ref="G27:G31" si="2">F27</f>
        <v>1921020</v>
      </c>
      <c r="H27" s="9">
        <v>1870520</v>
      </c>
    </row>
    <row r="28" spans="1:8" x14ac:dyDescent="0.3">
      <c r="A28" s="12"/>
      <c r="B28" s="12">
        <v>32</v>
      </c>
      <c r="C28" s="12" t="s">
        <v>20</v>
      </c>
      <c r="D28" s="8">
        <v>333506</v>
      </c>
      <c r="E28" s="76">
        <v>384573</v>
      </c>
      <c r="F28" s="9">
        <v>288954</v>
      </c>
      <c r="G28" s="9">
        <f t="shared" si="2"/>
        <v>288954</v>
      </c>
      <c r="H28" s="9">
        <f t="shared" ref="H28:H31" si="3">G28</f>
        <v>288954</v>
      </c>
    </row>
    <row r="29" spans="1:8" x14ac:dyDescent="0.3">
      <c r="A29" s="12"/>
      <c r="B29" s="12">
        <v>34</v>
      </c>
      <c r="C29" s="12" t="s">
        <v>74</v>
      </c>
      <c r="D29" s="8">
        <v>792</v>
      </c>
      <c r="E29" s="9">
        <v>653</v>
      </c>
      <c r="F29" s="9">
        <v>653</v>
      </c>
      <c r="G29" s="9">
        <f t="shared" si="2"/>
        <v>653</v>
      </c>
      <c r="H29" s="9">
        <f t="shared" si="3"/>
        <v>653</v>
      </c>
    </row>
    <row r="30" spans="1:8" ht="26.4" x14ac:dyDescent="0.3">
      <c r="A30" s="12"/>
      <c r="B30" s="12">
        <v>37</v>
      </c>
      <c r="C30" s="66" t="s">
        <v>75</v>
      </c>
      <c r="D30" s="8">
        <v>56833</v>
      </c>
      <c r="E30" s="9">
        <v>53700</v>
      </c>
      <c r="F30" s="9">
        <v>61200</v>
      </c>
      <c r="G30" s="9">
        <f t="shared" si="2"/>
        <v>61200</v>
      </c>
      <c r="H30" s="9">
        <f t="shared" si="3"/>
        <v>61200</v>
      </c>
    </row>
    <row r="31" spans="1:8" x14ac:dyDescent="0.3">
      <c r="A31" s="12"/>
      <c r="B31" s="12">
        <v>38</v>
      </c>
      <c r="C31" s="12" t="s">
        <v>76</v>
      </c>
      <c r="D31" s="8">
        <v>751</v>
      </c>
      <c r="E31" s="9">
        <v>758</v>
      </c>
      <c r="F31" s="9">
        <v>758</v>
      </c>
      <c r="G31" s="9">
        <f t="shared" si="2"/>
        <v>758</v>
      </c>
      <c r="H31" s="9">
        <f t="shared" si="3"/>
        <v>758</v>
      </c>
    </row>
    <row r="32" spans="1:8" ht="26.4" x14ac:dyDescent="0.3">
      <c r="A32" s="14">
        <v>4</v>
      </c>
      <c r="B32" s="15"/>
      <c r="C32" s="26" t="s">
        <v>11</v>
      </c>
      <c r="D32" s="69">
        <f>D33+D34</f>
        <v>34073</v>
      </c>
      <c r="E32" s="70">
        <f>E33+E34</f>
        <v>44174</v>
      </c>
      <c r="F32" s="70">
        <f>F33+F34</f>
        <v>19256</v>
      </c>
      <c r="G32" s="70">
        <f>G33+G34</f>
        <v>19256</v>
      </c>
      <c r="H32" s="70">
        <f>H33+H34</f>
        <v>19256</v>
      </c>
    </row>
    <row r="33" spans="1:8" ht="26.4" x14ac:dyDescent="0.3">
      <c r="A33" s="14"/>
      <c r="B33" s="16">
        <v>42</v>
      </c>
      <c r="C33" s="27" t="str">
        <f t="shared" ref="C33" si="4">C34</f>
        <v>Rashodi za dodatna ulaganja na nef.imovini</v>
      </c>
      <c r="D33" s="8">
        <v>6525</v>
      </c>
      <c r="E33" s="9">
        <v>7174</v>
      </c>
      <c r="F33" s="9">
        <v>8900</v>
      </c>
      <c r="G33" s="9">
        <v>8900</v>
      </c>
      <c r="H33" s="9">
        <v>8900</v>
      </c>
    </row>
    <row r="34" spans="1:8" ht="26.4" x14ac:dyDescent="0.3">
      <c r="A34" s="16"/>
      <c r="B34" s="16">
        <v>45</v>
      </c>
      <c r="C34" s="27" t="s">
        <v>77</v>
      </c>
      <c r="D34" s="8">
        <v>27548</v>
      </c>
      <c r="E34" s="9">
        <v>37000</v>
      </c>
      <c r="F34" s="9">
        <v>10356</v>
      </c>
      <c r="G34" s="9">
        <v>10356</v>
      </c>
      <c r="H34" s="10">
        <v>10356</v>
      </c>
    </row>
  </sheetData>
  <mergeCells count="5">
    <mergeCell ref="A22:H22"/>
    <mergeCell ref="A1:H1"/>
    <mergeCell ref="A3:H3"/>
    <mergeCell ref="A5:H5"/>
    <mergeCell ref="A7:H7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workbookViewId="0">
      <selection activeCell="A2" sqref="A2"/>
    </sheetView>
  </sheetViews>
  <sheetFormatPr defaultRowHeight="14.4" x14ac:dyDescent="0.3"/>
  <cols>
    <col min="1" max="6" width="25.33203125" customWidth="1"/>
  </cols>
  <sheetData>
    <row r="1" spans="1:6" ht="42" customHeight="1" x14ac:dyDescent="0.3">
      <c r="A1" s="85" t="s">
        <v>112</v>
      </c>
      <c r="B1" s="85"/>
      <c r="C1" s="85"/>
      <c r="D1" s="85"/>
      <c r="E1" s="85"/>
      <c r="F1" s="85"/>
    </row>
    <row r="2" spans="1:6" ht="18" customHeight="1" x14ac:dyDescent="0.3">
      <c r="A2" s="25"/>
      <c r="B2" s="25"/>
      <c r="C2" s="25"/>
      <c r="D2" s="25"/>
      <c r="E2" s="25"/>
      <c r="F2" s="25"/>
    </row>
    <row r="3" spans="1:6" ht="15.75" customHeight="1" x14ac:dyDescent="0.3">
      <c r="A3" s="85" t="s">
        <v>17</v>
      </c>
      <c r="B3" s="85"/>
      <c r="C3" s="85"/>
      <c r="D3" s="85"/>
      <c r="E3" s="85"/>
      <c r="F3" s="85"/>
    </row>
    <row r="4" spans="1:6" ht="17.399999999999999" x14ac:dyDescent="0.3">
      <c r="B4" s="25"/>
      <c r="C4" s="25"/>
      <c r="D4" s="25"/>
      <c r="E4" s="5"/>
      <c r="F4" s="5"/>
    </row>
    <row r="5" spans="1:6" ht="18" customHeight="1" x14ac:dyDescent="0.3">
      <c r="A5" s="85" t="s">
        <v>4</v>
      </c>
      <c r="B5" s="85"/>
      <c r="C5" s="85"/>
      <c r="D5" s="85"/>
      <c r="E5" s="85"/>
      <c r="F5" s="85"/>
    </row>
    <row r="6" spans="1:6" ht="17.399999999999999" x14ac:dyDescent="0.3">
      <c r="A6" s="25"/>
      <c r="B6" s="25"/>
      <c r="C6" s="25"/>
      <c r="D6" s="25"/>
      <c r="E6" s="5"/>
      <c r="F6" s="5"/>
    </row>
    <row r="7" spans="1:6" ht="15.75" customHeight="1" x14ac:dyDescent="0.3">
      <c r="A7" s="85" t="s">
        <v>47</v>
      </c>
      <c r="B7" s="85"/>
      <c r="C7" s="85"/>
      <c r="D7" s="85"/>
      <c r="E7" s="85"/>
      <c r="F7" s="85"/>
    </row>
    <row r="8" spans="1:6" ht="17.399999999999999" x14ac:dyDescent="0.3">
      <c r="A8" s="25"/>
      <c r="B8" s="25"/>
      <c r="C8" s="25"/>
      <c r="D8" s="25"/>
      <c r="E8" s="5"/>
      <c r="F8" s="5"/>
    </row>
    <row r="9" spans="1:6" ht="26.4" x14ac:dyDescent="0.3">
      <c r="A9" s="21" t="s">
        <v>49</v>
      </c>
      <c r="B9" s="20" t="s">
        <v>99</v>
      </c>
      <c r="C9" s="21" t="s">
        <v>100</v>
      </c>
      <c r="D9" s="21" t="s">
        <v>103</v>
      </c>
      <c r="E9" s="21" t="s">
        <v>98</v>
      </c>
      <c r="F9" s="21" t="s">
        <v>104</v>
      </c>
    </row>
    <row r="10" spans="1:6" x14ac:dyDescent="0.3">
      <c r="A10" s="44" t="s">
        <v>0</v>
      </c>
      <c r="B10" s="67">
        <f>B11+B13+B15+B18+B25</f>
        <v>2009263</v>
      </c>
      <c r="C10" s="68">
        <f>C11+C13+C15+C18+C25</f>
        <v>2283260</v>
      </c>
      <c r="D10" s="68">
        <f>D11+D13+D15+D18+D25</f>
        <v>2291841</v>
      </c>
      <c r="E10" s="68">
        <f>E11+E13+E15+E18+E25</f>
        <v>2291841</v>
      </c>
      <c r="F10" s="68">
        <f>F11+F13+F15+F18+F25</f>
        <v>2241341</v>
      </c>
    </row>
    <row r="11" spans="1:6" x14ac:dyDescent="0.3">
      <c r="A11" s="26" t="s">
        <v>53</v>
      </c>
      <c r="B11" s="68">
        <f>B12</f>
        <v>54868</v>
      </c>
      <c r="C11" s="68">
        <f>C12</f>
        <v>92935</v>
      </c>
      <c r="D11" s="68">
        <f>D12</f>
        <v>99542</v>
      </c>
      <c r="E11" s="68">
        <f>E12</f>
        <v>99542</v>
      </c>
      <c r="F11" s="68">
        <f>F12</f>
        <v>99542</v>
      </c>
    </row>
    <row r="12" spans="1:6" x14ac:dyDescent="0.3">
      <c r="A12" s="13" t="s">
        <v>54</v>
      </c>
      <c r="B12" s="9">
        <v>54868</v>
      </c>
      <c r="C12" s="9">
        <v>92935</v>
      </c>
      <c r="D12" s="9">
        <v>99542</v>
      </c>
      <c r="E12" s="9">
        <v>99542</v>
      </c>
      <c r="F12" s="9">
        <v>99542</v>
      </c>
    </row>
    <row r="13" spans="1:6" x14ac:dyDescent="0.3">
      <c r="A13" s="28" t="s">
        <v>55</v>
      </c>
      <c r="B13" s="70">
        <f>B14</f>
        <v>18010</v>
      </c>
      <c r="C13" s="70">
        <f>C14</f>
        <v>8005</v>
      </c>
      <c r="D13" s="70">
        <f>D14</f>
        <v>8005</v>
      </c>
      <c r="E13" s="70">
        <f>E14</f>
        <v>8005</v>
      </c>
      <c r="F13" s="70">
        <f>F14</f>
        <v>8005</v>
      </c>
    </row>
    <row r="14" spans="1:6" ht="26.4" x14ac:dyDescent="0.3">
      <c r="A14" s="66" t="s">
        <v>81</v>
      </c>
      <c r="B14" s="8">
        <v>18010</v>
      </c>
      <c r="C14" s="9">
        <v>8005</v>
      </c>
      <c r="D14" s="9">
        <v>8005</v>
      </c>
      <c r="E14" s="9">
        <v>8005</v>
      </c>
      <c r="F14" s="9">
        <v>8005</v>
      </c>
    </row>
    <row r="15" spans="1:6" ht="26.4" x14ac:dyDescent="0.3">
      <c r="A15" s="11" t="s">
        <v>51</v>
      </c>
      <c r="B15" s="69">
        <f>B16+B17</f>
        <v>107670</v>
      </c>
      <c r="C15" s="70">
        <f>C16+C17</f>
        <v>121940</v>
      </c>
      <c r="D15" s="70">
        <f>D16+D17</f>
        <v>98656</v>
      </c>
      <c r="E15" s="70">
        <f>E16+E17</f>
        <v>98656</v>
      </c>
      <c r="F15" s="70">
        <f>F16+F17</f>
        <v>98656</v>
      </c>
    </row>
    <row r="16" spans="1:6" ht="26.4" x14ac:dyDescent="0.3">
      <c r="A16" s="18" t="s">
        <v>52</v>
      </c>
      <c r="B16" s="8">
        <v>7682</v>
      </c>
      <c r="C16" s="9">
        <v>1000</v>
      </c>
      <c r="D16" s="9">
        <v>1000</v>
      </c>
      <c r="E16" s="9">
        <v>1000</v>
      </c>
      <c r="F16" s="9">
        <v>1000</v>
      </c>
    </row>
    <row r="17" spans="1:6" x14ac:dyDescent="0.3">
      <c r="A17" s="18" t="s">
        <v>87</v>
      </c>
      <c r="B17" s="8">
        <v>99988</v>
      </c>
      <c r="C17" s="9">
        <v>120940</v>
      </c>
      <c r="D17" s="9">
        <v>97656</v>
      </c>
      <c r="E17" s="9">
        <v>97656</v>
      </c>
      <c r="F17" s="9">
        <v>97656</v>
      </c>
    </row>
    <row r="18" spans="1:6" x14ac:dyDescent="0.3">
      <c r="A18" s="71" t="s">
        <v>50</v>
      </c>
      <c r="B18" s="69">
        <f>B19+B20+B21+B22</f>
        <v>1824745</v>
      </c>
      <c r="C18" s="70">
        <f>C19+C20+C21+C22</f>
        <v>2057480</v>
      </c>
      <c r="D18" s="70">
        <f>D19+D20+D21+D22</f>
        <v>2082738</v>
      </c>
      <c r="E18" s="70">
        <f>E19+E20+E21+E22</f>
        <v>2082738</v>
      </c>
      <c r="F18" s="70">
        <f>F19+F20+F21+F22</f>
        <v>2032238</v>
      </c>
    </row>
    <row r="19" spans="1:6" s="74" customFormat="1" ht="26.4" x14ac:dyDescent="0.3">
      <c r="A19" s="66" t="s">
        <v>109</v>
      </c>
      <c r="B19" s="75">
        <v>1752666</v>
      </c>
      <c r="C19" s="78">
        <v>1974916</v>
      </c>
      <c r="D19" s="76">
        <v>1987958</v>
      </c>
      <c r="E19" s="76">
        <v>1987958</v>
      </c>
      <c r="F19" s="78">
        <v>1937458</v>
      </c>
    </row>
    <row r="20" spans="1:6" s="74" customFormat="1" x14ac:dyDescent="0.3">
      <c r="A20" s="66" t="s">
        <v>110</v>
      </c>
      <c r="B20" s="75">
        <v>19528</v>
      </c>
      <c r="C20" s="78">
        <v>22084</v>
      </c>
      <c r="D20" s="76">
        <v>23000</v>
      </c>
      <c r="E20" s="76">
        <v>23000</v>
      </c>
      <c r="F20" s="78">
        <v>23000</v>
      </c>
    </row>
    <row r="21" spans="1:6" x14ac:dyDescent="0.3">
      <c r="A21" s="18" t="s">
        <v>84</v>
      </c>
      <c r="B21" s="8">
        <v>7500</v>
      </c>
      <c r="C21" s="9"/>
      <c r="D21" s="9">
        <v>9500</v>
      </c>
      <c r="E21" s="9">
        <v>9500</v>
      </c>
      <c r="F21" s="9">
        <v>9500</v>
      </c>
    </row>
    <row r="22" spans="1:6" x14ac:dyDescent="0.3">
      <c r="A22" s="18" t="s">
        <v>85</v>
      </c>
      <c r="B22" s="8">
        <v>45051</v>
      </c>
      <c r="C22" s="9">
        <v>60480</v>
      </c>
      <c r="D22" s="9">
        <v>62280</v>
      </c>
      <c r="E22" s="9">
        <v>62280</v>
      </c>
      <c r="F22" s="9">
        <v>62280</v>
      </c>
    </row>
    <row r="23" spans="1:6" x14ac:dyDescent="0.3">
      <c r="A23" s="80" t="s">
        <v>86</v>
      </c>
      <c r="B23" s="8"/>
      <c r="C23" s="9"/>
      <c r="D23" s="9"/>
      <c r="E23" s="9"/>
      <c r="F23" s="10"/>
    </row>
    <row r="24" spans="1:6" x14ac:dyDescent="0.3">
      <c r="A24" s="80" t="s">
        <v>88</v>
      </c>
      <c r="B24" s="8"/>
      <c r="C24" s="9"/>
      <c r="D24" s="9"/>
      <c r="E24" s="9"/>
      <c r="F24" s="10"/>
    </row>
    <row r="25" spans="1:6" x14ac:dyDescent="0.3">
      <c r="A25" s="44" t="s">
        <v>82</v>
      </c>
      <c r="B25" s="69">
        <f>B26</f>
        <v>3970</v>
      </c>
      <c r="C25" s="70">
        <f>C26</f>
        <v>2900</v>
      </c>
      <c r="D25" s="70">
        <f>D26</f>
        <v>2900</v>
      </c>
      <c r="E25" s="70">
        <f>E26</f>
        <v>2900</v>
      </c>
      <c r="F25" s="73">
        <f>F26</f>
        <v>2900</v>
      </c>
    </row>
    <row r="26" spans="1:6" x14ac:dyDescent="0.3">
      <c r="A26" s="13" t="s">
        <v>83</v>
      </c>
      <c r="B26" s="8">
        <v>3970</v>
      </c>
      <c r="C26" s="9">
        <v>2900</v>
      </c>
      <c r="D26" s="9">
        <v>2900</v>
      </c>
      <c r="E26" s="9">
        <v>2900</v>
      </c>
      <c r="F26" s="10">
        <v>2900</v>
      </c>
    </row>
    <row r="29" spans="1:6" ht="15.75" customHeight="1" x14ac:dyDescent="0.3">
      <c r="A29" s="85" t="s">
        <v>48</v>
      </c>
      <c r="B29" s="85"/>
      <c r="C29" s="85"/>
      <c r="D29" s="85"/>
      <c r="E29" s="85"/>
      <c r="F29" s="85"/>
    </row>
    <row r="30" spans="1:6" ht="17.399999999999999" x14ac:dyDescent="0.3">
      <c r="A30" s="25"/>
      <c r="B30" s="25"/>
      <c r="C30" s="25"/>
      <c r="D30" s="25"/>
      <c r="E30" s="5"/>
      <c r="F30" s="5"/>
    </row>
    <row r="31" spans="1:6" ht="26.4" x14ac:dyDescent="0.3">
      <c r="A31" s="21" t="s">
        <v>49</v>
      </c>
      <c r="B31" s="20" t="s">
        <v>99</v>
      </c>
      <c r="C31" s="21" t="s">
        <v>100</v>
      </c>
      <c r="D31" s="21" t="s">
        <v>103</v>
      </c>
      <c r="E31" s="21" t="s">
        <v>98</v>
      </c>
      <c r="F31" s="21" t="s">
        <v>104</v>
      </c>
    </row>
    <row r="32" spans="1:6" x14ac:dyDescent="0.3">
      <c r="A32" s="44" t="s">
        <v>1</v>
      </c>
      <c r="B32" s="67">
        <f>B33+B35+B37+B40+B47</f>
        <v>1954574</v>
      </c>
      <c r="C32" s="68">
        <f>C33+C35+C37+C40+C47</f>
        <v>2366067</v>
      </c>
      <c r="D32" s="68">
        <f>D33+D35+D37+D40+D47</f>
        <v>2291841</v>
      </c>
      <c r="E32" s="68">
        <f>E33+E36+E37+E40+E47</f>
        <v>2241341</v>
      </c>
      <c r="F32" s="68">
        <f>F33+F35+F37+F40+F47</f>
        <v>2241341</v>
      </c>
    </row>
    <row r="33" spans="1:6" ht="15.75" customHeight="1" x14ac:dyDescent="0.3">
      <c r="A33" s="26" t="s">
        <v>53</v>
      </c>
      <c r="B33" s="69">
        <f>B34</f>
        <v>54868</v>
      </c>
      <c r="C33" s="70">
        <v>92935</v>
      </c>
      <c r="D33" s="70">
        <f>D34</f>
        <v>99542</v>
      </c>
      <c r="E33" s="70">
        <f>E34</f>
        <v>99542</v>
      </c>
      <c r="F33" s="70">
        <f>F34</f>
        <v>99542</v>
      </c>
    </row>
    <row r="34" spans="1:6" x14ac:dyDescent="0.3">
      <c r="A34" s="13" t="s">
        <v>54</v>
      </c>
      <c r="B34" s="8">
        <v>54868</v>
      </c>
      <c r="C34" s="9"/>
      <c r="D34" s="9">
        <v>99542</v>
      </c>
      <c r="E34" s="9">
        <v>99542</v>
      </c>
      <c r="F34" s="9">
        <v>99542</v>
      </c>
    </row>
    <row r="35" spans="1:6" x14ac:dyDescent="0.3">
      <c r="A35" s="28" t="s">
        <v>55</v>
      </c>
      <c r="B35" s="69">
        <f>B36</f>
        <v>18010</v>
      </c>
      <c r="C35" s="9">
        <f>C36</f>
        <v>8005</v>
      </c>
      <c r="D35" s="9">
        <f t="shared" ref="D35:F39" si="0">D13</f>
        <v>8005</v>
      </c>
      <c r="E35" s="70">
        <f>E36</f>
        <v>8005</v>
      </c>
      <c r="F35" s="70">
        <f t="shared" si="0"/>
        <v>8005</v>
      </c>
    </row>
    <row r="36" spans="1:6" ht="26.4" x14ac:dyDescent="0.3">
      <c r="A36" s="18" t="s">
        <v>80</v>
      </c>
      <c r="B36" s="8">
        <v>18010</v>
      </c>
      <c r="C36" s="9">
        <v>8005</v>
      </c>
      <c r="D36" s="9">
        <f t="shared" si="0"/>
        <v>8005</v>
      </c>
      <c r="E36" s="9">
        <v>8005</v>
      </c>
      <c r="F36" s="9">
        <v>8005</v>
      </c>
    </row>
    <row r="37" spans="1:6" ht="30" customHeight="1" x14ac:dyDescent="0.3">
      <c r="A37" s="71" t="str">
        <f t="shared" ref="A37" si="1">A15</f>
        <v>4 Prihodi za posebne namjene</v>
      </c>
      <c r="B37" s="69">
        <f>B38+B39</f>
        <v>107670</v>
      </c>
      <c r="C37" s="70">
        <f>C38+C39</f>
        <v>121940</v>
      </c>
      <c r="D37" s="70">
        <f t="shared" si="0"/>
        <v>98656</v>
      </c>
      <c r="E37" s="70">
        <f>E38+E39</f>
        <v>98656</v>
      </c>
      <c r="F37" s="70">
        <f>F38+F39</f>
        <v>98656</v>
      </c>
    </row>
    <row r="38" spans="1:6" ht="25.5" customHeight="1" x14ac:dyDescent="0.3">
      <c r="A38" s="18" t="str">
        <f>A16</f>
        <v xml:space="preserve">  43 Ostali prihodi za posebne namjene</v>
      </c>
      <c r="B38" s="8">
        <v>7682</v>
      </c>
      <c r="C38" s="9">
        <v>1000</v>
      </c>
      <c r="D38" s="9">
        <f t="shared" si="0"/>
        <v>1000</v>
      </c>
      <c r="E38" s="9">
        <v>1000</v>
      </c>
      <c r="F38" s="9">
        <v>1000</v>
      </c>
    </row>
    <row r="39" spans="1:6" ht="25.5" customHeight="1" x14ac:dyDescent="0.3">
      <c r="A39" s="18" t="s">
        <v>87</v>
      </c>
      <c r="B39" s="8">
        <v>99988</v>
      </c>
      <c r="C39" s="9">
        <v>120940</v>
      </c>
      <c r="D39" s="9">
        <f t="shared" si="0"/>
        <v>97656</v>
      </c>
      <c r="E39" s="9">
        <v>97656</v>
      </c>
      <c r="F39" s="9">
        <v>97656</v>
      </c>
    </row>
    <row r="40" spans="1:6" x14ac:dyDescent="0.3">
      <c r="A40" s="71" t="str">
        <f>A18</f>
        <v>5 Pomoći</v>
      </c>
      <c r="B40" s="69">
        <f>B43+B44+B45+B46+B41+B42</f>
        <v>1770056</v>
      </c>
      <c r="C40" s="70">
        <f>C41+C42+C43+C44</f>
        <v>2140287</v>
      </c>
      <c r="D40" s="70">
        <f>D18</f>
        <v>2082738</v>
      </c>
      <c r="E40" s="70">
        <f>E41+E42+E43+E44</f>
        <v>2032238</v>
      </c>
      <c r="F40" s="70">
        <f>F41+F42+F43+F44</f>
        <v>2032238</v>
      </c>
    </row>
    <row r="41" spans="1:6" s="74" customFormat="1" ht="26.4" x14ac:dyDescent="0.3">
      <c r="A41" s="66" t="s">
        <v>109</v>
      </c>
      <c r="B41" s="75">
        <v>1716132</v>
      </c>
      <c r="C41" s="78">
        <v>2047387</v>
      </c>
      <c r="D41" s="76">
        <v>1987958</v>
      </c>
      <c r="E41" s="76">
        <v>1937458</v>
      </c>
      <c r="F41" s="76">
        <v>1937458</v>
      </c>
    </row>
    <row r="42" spans="1:6" s="74" customFormat="1" x14ac:dyDescent="0.3">
      <c r="A42" s="77" t="s">
        <v>108</v>
      </c>
      <c r="B42" s="75">
        <v>8873</v>
      </c>
      <c r="C42" s="78">
        <v>32420</v>
      </c>
      <c r="D42" s="76">
        <v>23000</v>
      </c>
      <c r="E42" s="76">
        <v>23000</v>
      </c>
      <c r="F42" s="76">
        <v>23000</v>
      </c>
    </row>
    <row r="43" spans="1:6" x14ac:dyDescent="0.3">
      <c r="A43" s="18" t="str">
        <f>A21</f>
        <v>52 Ostale pomoći</v>
      </c>
      <c r="B43" s="8"/>
      <c r="C43" s="9">
        <f>C21</f>
        <v>0</v>
      </c>
      <c r="D43" s="9">
        <f>D21</f>
        <v>9500</v>
      </c>
      <c r="E43" s="9">
        <v>9500</v>
      </c>
      <c r="F43" s="9">
        <v>9500</v>
      </c>
    </row>
    <row r="44" spans="1:6" x14ac:dyDescent="0.3">
      <c r="A44" s="18" t="str">
        <f>A22</f>
        <v>56Fondovi EU</v>
      </c>
      <c r="B44" s="8">
        <v>45051</v>
      </c>
      <c r="C44" s="9">
        <v>60480</v>
      </c>
      <c r="D44" s="9">
        <f>D22</f>
        <v>62280</v>
      </c>
      <c r="E44" s="9">
        <v>62280</v>
      </c>
      <c r="F44" s="9">
        <v>62280</v>
      </c>
    </row>
    <row r="45" spans="1:6" x14ac:dyDescent="0.3">
      <c r="A45" s="79" t="str">
        <f>A23</f>
        <v>58 Ostale pomoći-PK</v>
      </c>
      <c r="B45" s="8"/>
      <c r="C45" s="9">
        <f>C23</f>
        <v>0</v>
      </c>
      <c r="D45" s="9">
        <f>D23</f>
        <v>0</v>
      </c>
      <c r="E45" s="9">
        <f>E23</f>
        <v>0</v>
      </c>
      <c r="F45" s="9">
        <f>F23</f>
        <v>0</v>
      </c>
    </row>
    <row r="46" spans="1:6" x14ac:dyDescent="0.3">
      <c r="A46" s="79" t="str">
        <f>$A$24</f>
        <v>59Pomoći/Fondovi EU PK</v>
      </c>
      <c r="B46" s="8"/>
      <c r="C46" s="9">
        <f>C24</f>
        <v>0</v>
      </c>
      <c r="D46" s="9">
        <f>D24</f>
        <v>0</v>
      </c>
      <c r="E46" s="9">
        <f>E24</f>
        <v>0</v>
      </c>
      <c r="F46" s="9">
        <f>F24</f>
        <v>0</v>
      </c>
    </row>
    <row r="47" spans="1:6" x14ac:dyDescent="0.3">
      <c r="A47" s="71" t="str">
        <f>A25</f>
        <v>6 Donacije</v>
      </c>
      <c r="B47" s="69">
        <f>B48</f>
        <v>3970</v>
      </c>
      <c r="C47" s="70">
        <f>C48</f>
        <v>2900</v>
      </c>
      <c r="D47" s="70">
        <f>D25</f>
        <v>2900</v>
      </c>
      <c r="E47" s="70">
        <f>E48</f>
        <v>2900</v>
      </c>
      <c r="F47" s="70">
        <f>F48</f>
        <v>2900</v>
      </c>
    </row>
    <row r="48" spans="1:6" x14ac:dyDescent="0.3">
      <c r="A48" s="18" t="str">
        <f>A26</f>
        <v>62 Donacije</v>
      </c>
      <c r="B48" s="8">
        <v>3970</v>
      </c>
      <c r="C48" s="9">
        <v>2900</v>
      </c>
      <c r="D48" s="9">
        <f>D26</f>
        <v>2900</v>
      </c>
      <c r="E48" s="9">
        <v>2900</v>
      </c>
      <c r="F48" s="10">
        <v>2900</v>
      </c>
    </row>
  </sheetData>
  <mergeCells count="5">
    <mergeCell ref="A1:F1"/>
    <mergeCell ref="A3:F3"/>
    <mergeCell ref="A5:F5"/>
    <mergeCell ref="A7:F7"/>
    <mergeCell ref="A29:F29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workbookViewId="0">
      <selection activeCell="A2" sqref="A2"/>
    </sheetView>
  </sheetViews>
  <sheetFormatPr defaultRowHeight="14.4" x14ac:dyDescent="0.3"/>
  <cols>
    <col min="1" max="1" width="37.6640625" customWidth="1"/>
    <col min="2" max="6" width="25.33203125" customWidth="1"/>
  </cols>
  <sheetData>
    <row r="1" spans="1:6" ht="42" customHeight="1" x14ac:dyDescent="0.3">
      <c r="A1" s="85" t="s">
        <v>112</v>
      </c>
      <c r="B1" s="85"/>
      <c r="C1" s="85"/>
      <c r="D1" s="85"/>
      <c r="E1" s="85"/>
      <c r="F1" s="85"/>
    </row>
    <row r="2" spans="1:6" ht="18" customHeight="1" x14ac:dyDescent="0.3">
      <c r="A2" s="4"/>
      <c r="B2" s="4"/>
      <c r="C2" s="4"/>
      <c r="D2" s="4"/>
      <c r="E2" s="4"/>
      <c r="F2" s="4"/>
    </row>
    <row r="3" spans="1:6" ht="15.6" x14ac:dyDescent="0.3">
      <c r="A3" s="85" t="s">
        <v>17</v>
      </c>
      <c r="B3" s="85"/>
      <c r="C3" s="85"/>
      <c r="D3" s="85"/>
      <c r="E3" s="98"/>
      <c r="F3" s="98"/>
    </row>
    <row r="4" spans="1:6" ht="17.399999999999999" x14ac:dyDescent="0.3">
      <c r="A4" s="4"/>
      <c r="B4" s="4"/>
      <c r="C4" s="4"/>
      <c r="D4" s="4"/>
      <c r="E4" s="5"/>
      <c r="F4" s="5"/>
    </row>
    <row r="5" spans="1:6" ht="18" customHeight="1" x14ac:dyDescent="0.3">
      <c r="A5" s="85" t="s">
        <v>4</v>
      </c>
      <c r="B5" s="86"/>
      <c r="C5" s="86"/>
      <c r="D5" s="86"/>
      <c r="E5" s="86"/>
      <c r="F5" s="86"/>
    </row>
    <row r="6" spans="1:6" ht="17.399999999999999" x14ac:dyDescent="0.3">
      <c r="A6" s="4"/>
      <c r="B6" s="4"/>
      <c r="C6" s="4"/>
      <c r="D6" s="4"/>
      <c r="E6" s="5"/>
      <c r="F6" s="5"/>
    </row>
    <row r="7" spans="1:6" ht="15.6" x14ac:dyDescent="0.3">
      <c r="A7" s="85" t="s">
        <v>12</v>
      </c>
      <c r="B7" s="104"/>
      <c r="C7" s="104"/>
      <c r="D7" s="104"/>
      <c r="E7" s="104"/>
      <c r="F7" s="104"/>
    </row>
    <row r="8" spans="1:6" ht="17.399999999999999" x14ac:dyDescent="0.3">
      <c r="A8" s="4"/>
      <c r="B8" s="4"/>
      <c r="C8" s="4"/>
      <c r="D8" s="4"/>
      <c r="E8" s="5"/>
      <c r="F8" s="5"/>
    </row>
    <row r="9" spans="1:6" ht="26.4" x14ac:dyDescent="0.3">
      <c r="A9" s="21" t="s">
        <v>49</v>
      </c>
      <c r="B9" s="20" t="s">
        <v>99</v>
      </c>
      <c r="C9" s="21" t="s">
        <v>100</v>
      </c>
      <c r="D9" s="21" t="s">
        <v>103</v>
      </c>
      <c r="E9" s="21" t="s">
        <v>98</v>
      </c>
      <c r="F9" s="21" t="s">
        <v>104</v>
      </c>
    </row>
    <row r="10" spans="1:6" ht="15.75" customHeight="1" x14ac:dyDescent="0.3">
      <c r="A10" s="11" t="s">
        <v>13</v>
      </c>
      <c r="B10" s="69">
        <f>B11</f>
        <v>1954574</v>
      </c>
      <c r="C10" s="70">
        <f>C11</f>
        <v>2366067</v>
      </c>
      <c r="D10" s="70">
        <f>D11</f>
        <v>2291841</v>
      </c>
      <c r="E10" s="70">
        <f>E13+E15+E17</f>
        <v>2291841</v>
      </c>
      <c r="F10" s="70">
        <f>F11</f>
        <v>2094711</v>
      </c>
    </row>
    <row r="11" spans="1:6" ht="15.75" customHeight="1" x14ac:dyDescent="0.3">
      <c r="A11" s="11" t="s">
        <v>90</v>
      </c>
      <c r="B11" s="8">
        <f>B13+B15+B17</f>
        <v>1954574</v>
      </c>
      <c r="C11" s="9">
        <f>C13+C15+C17</f>
        <v>2366067</v>
      </c>
      <c r="D11" s="9">
        <f>D13+D15+D17</f>
        <v>2291841</v>
      </c>
      <c r="E11" s="9">
        <f>E13</f>
        <v>2094711</v>
      </c>
      <c r="F11" s="9">
        <f>F13</f>
        <v>2094711</v>
      </c>
    </row>
    <row r="12" spans="1:6" x14ac:dyDescent="0.3">
      <c r="A12" s="18" t="s">
        <v>91</v>
      </c>
      <c r="B12" s="8"/>
      <c r="C12" s="9"/>
      <c r="D12" s="9"/>
      <c r="E12" s="9"/>
      <c r="F12" s="9"/>
    </row>
    <row r="13" spans="1:6" x14ac:dyDescent="0.3">
      <c r="A13" s="17" t="s">
        <v>92</v>
      </c>
      <c r="B13" s="8">
        <v>1877185</v>
      </c>
      <c r="C13" s="76">
        <v>2286067</v>
      </c>
      <c r="D13" s="9">
        <v>2094711</v>
      </c>
      <c r="E13" s="9">
        <v>2094711</v>
      </c>
      <c r="F13" s="9">
        <v>2094711</v>
      </c>
    </row>
    <row r="14" spans="1:6" x14ac:dyDescent="0.3">
      <c r="A14" s="19" t="s">
        <v>93</v>
      </c>
      <c r="B14" s="8"/>
      <c r="C14" s="9"/>
      <c r="D14" s="9"/>
      <c r="E14" s="9"/>
      <c r="F14" s="10"/>
    </row>
    <row r="15" spans="1:6" ht="30" customHeight="1" x14ac:dyDescent="0.3">
      <c r="A15" s="16" t="s">
        <v>94</v>
      </c>
      <c r="B15" s="8">
        <v>77389</v>
      </c>
      <c r="C15" s="9">
        <v>80000</v>
      </c>
      <c r="D15" s="9">
        <v>10000</v>
      </c>
      <c r="E15" s="9">
        <v>10000</v>
      </c>
      <c r="F15" s="10">
        <v>10000</v>
      </c>
    </row>
    <row r="16" spans="1:6" ht="24" customHeight="1" x14ac:dyDescent="0.3">
      <c r="A16" s="72" t="s">
        <v>95</v>
      </c>
      <c r="B16" s="8"/>
      <c r="C16" s="9"/>
      <c r="D16" s="9"/>
      <c r="E16" s="9"/>
      <c r="F16" s="10"/>
    </row>
    <row r="17" spans="1:6" ht="25.5" customHeight="1" x14ac:dyDescent="0.3">
      <c r="A17" s="16" t="s">
        <v>96</v>
      </c>
      <c r="B17" s="8"/>
      <c r="C17" s="9"/>
      <c r="D17" s="9">
        <v>187130</v>
      </c>
      <c r="E17" s="9">
        <v>187130</v>
      </c>
      <c r="F17" s="10">
        <v>136630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A2" sqref="A2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8" ht="42" customHeight="1" x14ac:dyDescent="0.3">
      <c r="A1" s="85" t="s">
        <v>111</v>
      </c>
      <c r="B1" s="85"/>
      <c r="C1" s="85"/>
      <c r="D1" s="85"/>
      <c r="E1" s="85"/>
      <c r="F1" s="85"/>
      <c r="G1" s="85"/>
      <c r="H1" s="85"/>
    </row>
    <row r="2" spans="1:8" ht="18" customHeight="1" x14ac:dyDescent="0.3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3">
      <c r="A3" s="85" t="s">
        <v>17</v>
      </c>
      <c r="B3" s="85"/>
      <c r="C3" s="85"/>
      <c r="D3" s="85"/>
      <c r="E3" s="85"/>
      <c r="F3" s="85"/>
      <c r="G3" s="85"/>
      <c r="H3" s="85"/>
    </row>
    <row r="4" spans="1:8" ht="17.399999999999999" x14ac:dyDescent="0.3">
      <c r="A4" s="4"/>
      <c r="B4" s="4"/>
      <c r="C4" s="4"/>
      <c r="D4" s="4"/>
      <c r="E4" s="4"/>
      <c r="F4" s="4"/>
      <c r="G4" s="5"/>
      <c r="H4" s="5"/>
    </row>
    <row r="5" spans="1:8" ht="18" customHeight="1" x14ac:dyDescent="0.3">
      <c r="A5" s="85" t="s">
        <v>57</v>
      </c>
      <c r="B5" s="85"/>
      <c r="C5" s="85"/>
      <c r="D5" s="85"/>
      <c r="E5" s="85"/>
      <c r="F5" s="85"/>
      <c r="G5" s="85"/>
      <c r="H5" s="85"/>
    </row>
    <row r="6" spans="1:8" ht="17.399999999999999" x14ac:dyDescent="0.3">
      <c r="A6" s="4"/>
      <c r="B6" s="4"/>
      <c r="C6" s="4"/>
      <c r="D6" s="4"/>
      <c r="E6" s="4"/>
      <c r="F6" s="4"/>
      <c r="G6" s="5"/>
      <c r="H6" s="5"/>
    </row>
    <row r="7" spans="1:8" ht="26.4" x14ac:dyDescent="0.3">
      <c r="A7" s="21" t="s">
        <v>5</v>
      </c>
      <c r="B7" s="20" t="s">
        <v>6</v>
      </c>
      <c r="C7" s="20" t="s">
        <v>36</v>
      </c>
      <c r="D7" s="20" t="s">
        <v>99</v>
      </c>
      <c r="E7" s="21" t="s">
        <v>100</v>
      </c>
      <c r="F7" s="21" t="s">
        <v>103</v>
      </c>
      <c r="G7" s="21" t="s">
        <v>98</v>
      </c>
      <c r="H7" s="21" t="s">
        <v>104</v>
      </c>
    </row>
    <row r="8" spans="1:8" x14ac:dyDescent="0.3">
      <c r="A8" s="42"/>
      <c r="B8" s="43"/>
      <c r="C8" s="41" t="s">
        <v>59</v>
      </c>
      <c r="D8" s="43"/>
      <c r="E8" s="42"/>
      <c r="F8" s="42"/>
      <c r="G8" s="42"/>
      <c r="H8" s="42"/>
    </row>
    <row r="9" spans="1:8" ht="26.4" x14ac:dyDescent="0.3">
      <c r="A9" s="11">
        <v>8</v>
      </c>
      <c r="B9" s="11"/>
      <c r="C9" s="11" t="s">
        <v>14</v>
      </c>
      <c r="D9" s="8"/>
      <c r="E9" s="9"/>
      <c r="F9" s="9"/>
      <c r="G9" s="9"/>
      <c r="H9" s="9"/>
    </row>
    <row r="10" spans="1:8" x14ac:dyDescent="0.3">
      <c r="A10" s="11"/>
      <c r="B10" s="16">
        <v>84</v>
      </c>
      <c r="C10" s="16" t="s">
        <v>21</v>
      </c>
      <c r="D10" s="8"/>
      <c r="E10" s="9"/>
      <c r="F10" s="9"/>
      <c r="G10" s="9"/>
      <c r="H10" s="9"/>
    </row>
    <row r="11" spans="1:8" x14ac:dyDescent="0.3">
      <c r="A11" s="11"/>
      <c r="B11" s="16"/>
      <c r="C11" s="45"/>
      <c r="D11" s="8"/>
      <c r="E11" s="9"/>
      <c r="F11" s="9"/>
      <c r="G11" s="9"/>
      <c r="H11" s="9"/>
    </row>
    <row r="12" spans="1:8" x14ac:dyDescent="0.3">
      <c r="A12" s="11"/>
      <c r="B12" s="16"/>
      <c r="C12" s="41" t="s">
        <v>62</v>
      </c>
      <c r="D12" s="8"/>
      <c r="E12" s="9"/>
      <c r="F12" s="9"/>
      <c r="G12" s="9"/>
      <c r="H12" s="9"/>
    </row>
    <row r="13" spans="1:8" ht="26.4" x14ac:dyDescent="0.3">
      <c r="A13" s="14">
        <v>5</v>
      </c>
      <c r="B13" s="15"/>
      <c r="C13" s="26" t="s">
        <v>15</v>
      </c>
      <c r="D13" s="8"/>
      <c r="E13" s="9"/>
      <c r="F13" s="9"/>
      <c r="G13" s="9"/>
      <c r="H13" s="9"/>
    </row>
    <row r="14" spans="1:8" ht="26.4" x14ac:dyDescent="0.3">
      <c r="A14" s="16"/>
      <c r="B14" s="16">
        <v>54</v>
      </c>
      <c r="C14" s="27" t="s">
        <v>22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A2" sqref="A2"/>
    </sheetView>
  </sheetViews>
  <sheetFormatPr defaultRowHeight="14.4" x14ac:dyDescent="0.3"/>
  <cols>
    <col min="1" max="6" width="25.33203125" customWidth="1"/>
  </cols>
  <sheetData>
    <row r="1" spans="1:6" ht="42" customHeight="1" x14ac:dyDescent="0.3">
      <c r="A1" s="85" t="s">
        <v>111</v>
      </c>
      <c r="B1" s="85"/>
      <c r="C1" s="85"/>
      <c r="D1" s="85"/>
      <c r="E1" s="85"/>
      <c r="F1" s="85"/>
    </row>
    <row r="2" spans="1:6" ht="18" customHeight="1" x14ac:dyDescent="0.3">
      <c r="A2" s="25"/>
      <c r="B2" s="25"/>
      <c r="C2" s="25"/>
      <c r="D2" s="25"/>
      <c r="E2" s="25"/>
      <c r="F2" s="25"/>
    </row>
    <row r="3" spans="1:6" ht="15.75" customHeight="1" x14ac:dyDescent="0.3">
      <c r="A3" s="85" t="s">
        <v>17</v>
      </c>
      <c r="B3" s="85"/>
      <c r="C3" s="85"/>
      <c r="D3" s="85"/>
      <c r="E3" s="85"/>
      <c r="F3" s="85"/>
    </row>
    <row r="4" spans="1:6" ht="17.399999999999999" x14ac:dyDescent="0.3">
      <c r="A4" s="25"/>
      <c r="B4" s="25"/>
      <c r="C4" s="25"/>
      <c r="D4" s="25"/>
      <c r="E4" s="5"/>
      <c r="F4" s="5"/>
    </row>
    <row r="5" spans="1:6" ht="18" customHeight="1" x14ac:dyDescent="0.3">
      <c r="A5" s="85" t="s">
        <v>58</v>
      </c>
      <c r="B5" s="85"/>
      <c r="C5" s="85"/>
      <c r="D5" s="85"/>
      <c r="E5" s="85"/>
      <c r="F5" s="85"/>
    </row>
    <row r="6" spans="1:6" ht="17.399999999999999" x14ac:dyDescent="0.3">
      <c r="A6" s="25"/>
      <c r="B6" s="25"/>
      <c r="C6" s="25"/>
      <c r="D6" s="25"/>
      <c r="E6" s="5"/>
      <c r="F6" s="5"/>
    </row>
    <row r="7" spans="1:6" ht="26.4" x14ac:dyDescent="0.3">
      <c r="A7" s="20" t="s">
        <v>49</v>
      </c>
      <c r="B7" s="20" t="s">
        <v>99</v>
      </c>
      <c r="C7" s="21" t="s">
        <v>100</v>
      </c>
      <c r="D7" s="21" t="s">
        <v>103</v>
      </c>
      <c r="E7" s="21" t="s">
        <v>98</v>
      </c>
      <c r="F7" s="21" t="s">
        <v>104</v>
      </c>
    </row>
    <row r="8" spans="1:6" x14ac:dyDescent="0.3">
      <c r="A8" s="11" t="s">
        <v>59</v>
      </c>
      <c r="B8" s="8"/>
      <c r="C8" s="9"/>
      <c r="D8" s="9"/>
      <c r="E8" s="9"/>
      <c r="F8" s="9"/>
    </row>
    <row r="9" spans="1:6" ht="26.4" x14ac:dyDescent="0.3">
      <c r="A9" s="11" t="s">
        <v>60</v>
      </c>
      <c r="B9" s="8"/>
      <c r="C9" s="9"/>
      <c r="D9" s="9"/>
      <c r="E9" s="9"/>
      <c r="F9" s="9"/>
    </row>
    <row r="10" spans="1:6" ht="26.4" x14ac:dyDescent="0.3">
      <c r="A10" s="18" t="s">
        <v>61</v>
      </c>
      <c r="B10" s="8"/>
      <c r="C10" s="9"/>
      <c r="D10" s="9"/>
      <c r="E10" s="9"/>
      <c r="F10" s="9"/>
    </row>
    <row r="11" spans="1:6" x14ac:dyDescent="0.3">
      <c r="A11" s="18"/>
      <c r="B11" s="8"/>
      <c r="C11" s="9"/>
      <c r="D11" s="9"/>
      <c r="E11" s="9"/>
      <c r="F11" s="9"/>
    </row>
    <row r="12" spans="1:6" x14ac:dyDescent="0.3">
      <c r="A12" s="11" t="s">
        <v>62</v>
      </c>
      <c r="B12" s="8"/>
      <c r="C12" s="9"/>
      <c r="D12" s="9"/>
      <c r="E12" s="9"/>
      <c r="F12" s="9"/>
    </row>
    <row r="13" spans="1:6" x14ac:dyDescent="0.3">
      <c r="A13" s="26" t="s">
        <v>53</v>
      </c>
      <c r="B13" s="8"/>
      <c r="C13" s="9"/>
      <c r="D13" s="9"/>
      <c r="E13" s="9"/>
      <c r="F13" s="9"/>
    </row>
    <row r="14" spans="1:6" x14ac:dyDescent="0.3">
      <c r="A14" s="13" t="s">
        <v>54</v>
      </c>
      <c r="B14" s="8"/>
      <c r="C14" s="9"/>
      <c r="D14" s="9"/>
      <c r="E14" s="9"/>
      <c r="F14" s="10"/>
    </row>
    <row r="15" spans="1:6" x14ac:dyDescent="0.3">
      <c r="A15" s="26" t="s">
        <v>55</v>
      </c>
      <c r="B15" s="8"/>
      <c r="C15" s="9"/>
      <c r="D15" s="9"/>
      <c r="E15" s="9"/>
      <c r="F15" s="10"/>
    </row>
    <row r="16" spans="1:6" x14ac:dyDescent="0.3">
      <c r="A16" s="13" t="s">
        <v>56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workbookViewId="0">
      <selection activeCell="A2" sqref="A2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8.6640625" customWidth="1"/>
    <col min="4" max="4" width="30" customWidth="1"/>
    <col min="5" max="9" width="25.33203125" customWidth="1"/>
  </cols>
  <sheetData>
    <row r="1" spans="1:9" ht="42" customHeight="1" x14ac:dyDescent="0.3">
      <c r="A1" s="85" t="s">
        <v>105</v>
      </c>
      <c r="B1" s="85"/>
      <c r="C1" s="85"/>
      <c r="D1" s="85"/>
      <c r="E1" s="85"/>
      <c r="F1" s="85"/>
      <c r="G1" s="85"/>
      <c r="H1" s="85"/>
      <c r="I1" s="85"/>
    </row>
    <row r="2" spans="1:9" ht="17.399999999999999" x14ac:dyDescent="0.3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3">
      <c r="A3" s="85" t="s">
        <v>16</v>
      </c>
      <c r="B3" s="86"/>
      <c r="C3" s="86"/>
      <c r="D3" s="86"/>
      <c r="E3" s="86"/>
      <c r="F3" s="86"/>
      <c r="G3" s="86"/>
      <c r="H3" s="86"/>
      <c r="I3" s="86"/>
    </row>
    <row r="4" spans="1:9" ht="17.399999999999999" x14ac:dyDescent="0.3">
      <c r="A4" s="4"/>
      <c r="B4" s="4"/>
      <c r="C4" s="4"/>
      <c r="D4" s="4"/>
      <c r="E4" s="4"/>
      <c r="F4" s="4"/>
      <c r="G4" s="4"/>
      <c r="H4" s="5"/>
      <c r="I4" s="5"/>
    </row>
    <row r="5" spans="1:9" ht="26.4" x14ac:dyDescent="0.3">
      <c r="A5" s="108" t="s">
        <v>18</v>
      </c>
      <c r="B5" s="109"/>
      <c r="C5" s="110"/>
      <c r="D5" s="20" t="s">
        <v>19</v>
      </c>
      <c r="E5" s="20" t="s">
        <v>99</v>
      </c>
      <c r="F5" s="21" t="s">
        <v>100</v>
      </c>
      <c r="G5" s="21" t="s">
        <v>103</v>
      </c>
      <c r="H5" s="21" t="s">
        <v>37</v>
      </c>
      <c r="I5" s="21" t="s">
        <v>98</v>
      </c>
    </row>
    <row r="6" spans="1:9" ht="26.4" x14ac:dyDescent="0.3">
      <c r="A6" s="105" t="s">
        <v>23</v>
      </c>
      <c r="B6" s="106"/>
      <c r="C6" s="107"/>
      <c r="D6" s="30" t="s">
        <v>89</v>
      </c>
      <c r="E6" s="8"/>
      <c r="F6" s="9"/>
      <c r="G6" s="9"/>
      <c r="H6" s="9"/>
      <c r="I6" s="9"/>
    </row>
    <row r="7" spans="1:9" x14ac:dyDescent="0.3">
      <c r="A7" s="105" t="s">
        <v>25</v>
      </c>
      <c r="B7" s="106"/>
      <c r="C7" s="107"/>
      <c r="D7" s="30" t="s">
        <v>26</v>
      </c>
      <c r="E7" s="8"/>
      <c r="F7" s="9"/>
      <c r="G7" s="9"/>
      <c r="H7" s="9"/>
      <c r="I7" s="9"/>
    </row>
    <row r="8" spans="1:9" x14ac:dyDescent="0.3">
      <c r="A8" s="111" t="s">
        <v>27</v>
      </c>
      <c r="B8" s="112"/>
      <c r="C8" s="113"/>
      <c r="D8" s="40" t="s">
        <v>28</v>
      </c>
      <c r="E8" s="8"/>
      <c r="F8" s="9"/>
      <c r="G8" s="9"/>
      <c r="H8" s="9"/>
      <c r="I8" s="10"/>
    </row>
    <row r="9" spans="1:9" x14ac:dyDescent="0.3">
      <c r="A9" s="114">
        <v>3</v>
      </c>
      <c r="B9" s="115"/>
      <c r="C9" s="116"/>
      <c r="D9" s="29" t="s">
        <v>9</v>
      </c>
      <c r="E9" s="8"/>
      <c r="F9" s="9"/>
      <c r="G9" s="9"/>
      <c r="H9" s="9"/>
      <c r="I9" s="10"/>
    </row>
    <row r="10" spans="1:9" x14ac:dyDescent="0.3">
      <c r="A10" s="117">
        <v>31</v>
      </c>
      <c r="B10" s="118"/>
      <c r="C10" s="119"/>
      <c r="D10" s="29" t="s">
        <v>10</v>
      </c>
      <c r="E10" s="8"/>
      <c r="F10" s="9"/>
      <c r="G10" s="9"/>
      <c r="H10" s="9"/>
      <c r="I10" s="10"/>
    </row>
    <row r="11" spans="1:9" x14ac:dyDescent="0.3">
      <c r="A11" s="117">
        <v>32</v>
      </c>
      <c r="B11" s="118"/>
      <c r="C11" s="119"/>
      <c r="D11" s="29" t="s">
        <v>20</v>
      </c>
      <c r="E11" s="8"/>
      <c r="F11" s="9"/>
      <c r="G11" s="9"/>
      <c r="H11" s="9"/>
      <c r="I11" s="10"/>
    </row>
    <row r="12" spans="1:9" x14ac:dyDescent="0.3">
      <c r="A12" s="105" t="s">
        <v>23</v>
      </c>
      <c r="B12" s="106"/>
      <c r="C12" s="107"/>
      <c r="D12" s="30" t="s">
        <v>24</v>
      </c>
      <c r="E12" s="8"/>
      <c r="F12" s="9"/>
      <c r="G12" s="9"/>
      <c r="H12" s="9"/>
      <c r="I12" s="9"/>
    </row>
    <row r="13" spans="1:9" ht="14.25" customHeight="1" x14ac:dyDescent="0.3">
      <c r="A13" s="105" t="s">
        <v>29</v>
      </c>
      <c r="B13" s="106"/>
      <c r="C13" s="107"/>
      <c r="D13" s="30" t="s">
        <v>30</v>
      </c>
      <c r="E13" s="8"/>
      <c r="F13" s="9"/>
      <c r="G13" s="9"/>
      <c r="H13" s="9"/>
      <c r="I13" s="9"/>
    </row>
    <row r="14" spans="1:9" ht="15" customHeight="1" x14ac:dyDescent="0.3">
      <c r="A14" s="111" t="s">
        <v>27</v>
      </c>
      <c r="B14" s="112"/>
      <c r="C14" s="113"/>
      <c r="D14" s="40" t="s">
        <v>28</v>
      </c>
      <c r="E14" s="8"/>
      <c r="F14" s="9"/>
      <c r="G14" s="9"/>
      <c r="H14" s="9"/>
      <c r="I14" s="10"/>
    </row>
    <row r="15" spans="1:9" x14ac:dyDescent="0.3">
      <c r="A15" s="114">
        <v>3</v>
      </c>
      <c r="B15" s="115"/>
      <c r="C15" s="116"/>
      <c r="D15" s="29" t="s">
        <v>9</v>
      </c>
      <c r="E15" s="8"/>
      <c r="F15" s="9"/>
      <c r="G15" s="9"/>
      <c r="H15" s="9"/>
      <c r="I15" s="10"/>
    </row>
    <row r="16" spans="1:9" x14ac:dyDescent="0.3">
      <c r="A16" s="117">
        <v>32</v>
      </c>
      <c r="B16" s="118"/>
      <c r="C16" s="119"/>
      <c r="D16" s="29" t="s">
        <v>20</v>
      </c>
      <c r="E16" s="8"/>
      <c r="F16" s="9"/>
      <c r="G16" s="9"/>
      <c r="H16" s="9"/>
      <c r="I16" s="10"/>
    </row>
    <row r="17" spans="1:9" ht="15" customHeight="1" x14ac:dyDescent="0.3">
      <c r="A17" s="111" t="s">
        <v>27</v>
      </c>
      <c r="B17" s="112"/>
      <c r="C17" s="113"/>
      <c r="D17" s="40" t="s">
        <v>28</v>
      </c>
      <c r="E17" s="8"/>
      <c r="F17" s="9"/>
      <c r="G17" s="9"/>
      <c r="H17" s="9"/>
      <c r="I17" s="10"/>
    </row>
    <row r="18" spans="1:9" ht="26.4" x14ac:dyDescent="0.3">
      <c r="A18" s="114">
        <v>4</v>
      </c>
      <c r="B18" s="115"/>
      <c r="C18" s="116"/>
      <c r="D18" s="29" t="s">
        <v>11</v>
      </c>
      <c r="E18" s="8"/>
      <c r="F18" s="9"/>
      <c r="G18" s="9"/>
      <c r="H18" s="9"/>
      <c r="I18" s="10"/>
    </row>
    <row r="19" spans="1:9" ht="26.4" x14ac:dyDescent="0.3">
      <c r="A19" s="117">
        <v>42</v>
      </c>
      <c r="B19" s="118"/>
      <c r="C19" s="119"/>
      <c r="D19" s="29" t="s">
        <v>35</v>
      </c>
      <c r="E19" s="8"/>
      <c r="F19" s="9"/>
      <c r="G19" s="9"/>
      <c r="H19" s="9"/>
      <c r="I19" s="10"/>
    </row>
  </sheetData>
  <mergeCells count="17">
    <mergeCell ref="A18:C18"/>
    <mergeCell ref="A19:C19"/>
    <mergeCell ref="A12:C12"/>
    <mergeCell ref="A13:C13"/>
    <mergeCell ref="A14:C14"/>
    <mergeCell ref="A15:C15"/>
    <mergeCell ref="A17:C17"/>
    <mergeCell ref="A8:C8"/>
    <mergeCell ref="A9:C9"/>
    <mergeCell ref="A11:C11"/>
    <mergeCell ref="A10:C10"/>
    <mergeCell ref="A16:C16"/>
    <mergeCell ref="A6:C6"/>
    <mergeCell ref="A7:C7"/>
    <mergeCell ref="A1:I1"/>
    <mergeCell ref="A3:I3"/>
    <mergeCell ref="A5:C5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ANTONELA</cp:lastModifiedBy>
  <cp:lastPrinted>2024-10-21T12:18:53Z</cp:lastPrinted>
  <dcterms:created xsi:type="dcterms:W3CDTF">2022-08-12T12:51:27Z</dcterms:created>
  <dcterms:modified xsi:type="dcterms:W3CDTF">2025-12-04T11:39:33Z</dcterms:modified>
</cp:coreProperties>
</file>